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ConsultantPlus_IC\ConsultantPlus_IC_PROF\RECEIVE\"/>
    </mc:Choice>
  </mc:AlternateContent>
  <xr:revisionPtr revIDLastSave="0" documentId="13_ncr:1_{7E873EB6-615E-4BB2-89D6-8A9187B574BC}" xr6:coauthVersionLast="46" xr6:coauthVersionMax="46" xr10:uidLastSave="{00000000-0000-0000-0000-000000000000}"/>
  <bookViews>
    <workbookView xWindow="29340" yWindow="1875" windowWidth="21600" windowHeight="11385" xr2:uid="{00000000-000D-0000-FFFF-FFFF0000000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5" i="1"/>
  <c r="D13" i="1" l="1"/>
  <c r="D68" i="1" s="1"/>
  <c r="D9" i="1"/>
  <c r="D6" i="1"/>
  <c r="D69" i="1" l="1"/>
  <c r="D19" i="2"/>
  <c r="F10" i="2"/>
</calcChain>
</file>

<file path=xl/sharedStrings.xml><?xml version="1.0" encoding="utf-8"?>
<sst xmlns="http://schemas.openxmlformats.org/spreadsheetml/2006/main" count="146" uniqueCount="92">
  <si>
    <t>Получена оплата по квитанциям</t>
  </si>
  <si>
    <t>заработная плата</t>
  </si>
  <si>
    <t>налоги и страховые взносы на зп</t>
  </si>
  <si>
    <t>Итого поступлений:</t>
  </si>
  <si>
    <t>расчетно-кассовое обслуживание</t>
  </si>
  <si>
    <t>подотчетные средства</t>
  </si>
  <si>
    <t>Израсходовано</t>
  </si>
  <si>
    <t>ДК Кирова</t>
  </si>
  <si>
    <t>БДК</t>
  </si>
  <si>
    <t>Начальное сальдо</t>
  </si>
  <si>
    <t>20</t>
  </si>
  <si>
    <t>51</t>
  </si>
  <si>
    <t>62</t>
  </si>
  <si>
    <t>ГУП"Водоканал Санкт-Петербург"</t>
  </si>
  <si>
    <t>Оборот</t>
  </si>
  <si>
    <t>Дерябин Сергей Геннадьевич ИП</t>
  </si>
  <si>
    <t>10</t>
  </si>
  <si>
    <t>60</t>
  </si>
  <si>
    <t>Интеграл Сервис</t>
  </si>
  <si>
    <t>ЛСУ-Сервис</t>
  </si>
  <si>
    <t>ЛЭС ООО</t>
  </si>
  <si>
    <t>ООО"Эллис КС"</t>
  </si>
  <si>
    <t>ПАО"ТГК-1"</t>
  </si>
  <si>
    <t>ПрофМастер</t>
  </si>
  <si>
    <t>ПСК</t>
  </si>
  <si>
    <t>СЗКК</t>
  </si>
  <si>
    <t>СпецСервис</t>
  </si>
  <si>
    <t>ЭЛЕКТРОСТАРТ ООО</t>
  </si>
  <si>
    <t>ЭНЕРГОИНЖЦЕНТР</t>
  </si>
  <si>
    <t>Конечное сальдо</t>
  </si>
  <si>
    <t>Итого оплачено</t>
  </si>
  <si>
    <t>ПАО "ТГК-1" (теплоэнергия)</t>
  </si>
  <si>
    <t>АО "ПСК" (электроэнергия)</t>
  </si>
  <si>
    <t>ГУП "Водоканал" (водопотребление и водоотведение)</t>
  </si>
  <si>
    <t>ИП Дерябин С.Г. (АППЗ, ПЗУ, шлагбаумы)</t>
  </si>
  <si>
    <t>ООО "ЛСУ-Сервис" (то лифтов)</t>
  </si>
  <si>
    <t>ФГУП РСВО (радио)</t>
  </si>
  <si>
    <t>ООО "Интеграл-Сервис" (антенна)</t>
  </si>
  <si>
    <t>ООО "Эллис КС" (квитанции, в т.ч. печать и доставка)</t>
  </si>
  <si>
    <t>ООО "СпецСервис" (вывоз мусора)</t>
  </si>
  <si>
    <t>ООО "ПрофМастер" (аварийное обслуж.)</t>
  </si>
  <si>
    <t>ООО "Аквасфера" (мат-лы для общедомовых нужд)</t>
  </si>
  <si>
    <t>ООО "Комус" (мат-лы для общедомовых нужд)</t>
  </si>
  <si>
    <t>ООО "ЛЭС" (обслуж.электроустановок)</t>
  </si>
  <si>
    <t>ООО "М-инвест" (мат-лы для общедомовых нужд)</t>
  </si>
  <si>
    <t>ООО "ПромСтройДиагностика" (оценка соответствия лифтов)</t>
  </si>
  <si>
    <t>РЕСО-Гарантия (страхование лифтов)</t>
  </si>
  <si>
    <t>ООО "СЗКК" (сменные коврики)</t>
  </si>
  <si>
    <t>ООО "ТД Электротехмонтаж" (мат-лы для общедомовых нужд)</t>
  </si>
  <si>
    <t>ООО "Энергоинжцентр" (ТО теплоцентров и узлов учета)</t>
  </si>
  <si>
    <t>оплата поставщикам, в т.ч.:</t>
  </si>
  <si>
    <t>Остаток на 01.01.2020</t>
  </si>
  <si>
    <t>госпошлина</t>
  </si>
  <si>
    <t>ООО "Агороторг" (снегоуборочная машина "MDT" OPTIMA ME 76)</t>
  </si>
  <si>
    <t>ООО "Алиот" (мат-лы для общедомовых нужд)</t>
  </si>
  <si>
    <t>ООО "Арсенал-Пром" (спец.одежда)</t>
  </si>
  <si>
    <t>ООО "Артэко СПб" (мусорный контейнер)</t>
  </si>
  <si>
    <t>ООО "Виктис" (мат-лы для общедомовых нужд)</t>
  </si>
  <si>
    <t>ИП Дерябин С.Г. (работы по переносу шлагбаума)</t>
  </si>
  <si>
    <t>ООО "Дисконт-Электро" (мат-лы для общедомовых нужд)</t>
  </si>
  <si>
    <t>ИП Андреев П.А.  (мат-лы для общедомовых нужд)</t>
  </si>
  <si>
    <t>ИП Карпов М.Б. (мат-лы для общедомовых нужд)</t>
  </si>
  <si>
    <t>ИП Матвеев Ю.М. (доставка материалов)</t>
  </si>
  <si>
    <t>ИП Семенов И.В. (мат-лы для общедомовых нужд)</t>
  </si>
  <si>
    <t>ИП Тараненко А.С.  (мат-лы для общедомовых нужд)</t>
  </si>
  <si>
    <t>ООО "Комания Тензор" (эл.отчетность, эл.документооборот)</t>
  </si>
  <si>
    <t>ООО "МастерСвет" (мат-лы для общедомовых нужд)</t>
  </si>
  <si>
    <t>ООО "Мета" (юридические услуги)</t>
  </si>
  <si>
    <t>ООО "Оптима Сервис Регион" (мат-лы для общедомовых нужд)</t>
  </si>
  <si>
    <t>ООО "Холт" (мат-лы для общедомовых нужд)</t>
  </si>
  <si>
    <t>ООО "ТД Петрович" (мат-лы для общедомовых нужд)</t>
  </si>
  <si>
    <t>ООО "Росток-СПб"(мат-лы для общедомовых нужд)</t>
  </si>
  <si>
    <t>ООО "Сириус СПб" (спецодежда)</t>
  </si>
  <si>
    <t>ООО "Ситилинк" (мат-лы для общедомовых нужд)</t>
  </si>
  <si>
    <t>ООО "Чип и Дип" (мат-лы для общедомовых нужд)</t>
  </si>
  <si>
    <t>ООО "Энергия" (доставка материалов)</t>
  </si>
  <si>
    <t>Остаток на 01.01.2021</t>
  </si>
  <si>
    <t>ИП Дерябин С.Г. (система охранного телевидения)</t>
  </si>
  <si>
    <t>ООО "Дом-А" (работы по ремонту и гидроизоляции фасада)</t>
  </si>
  <si>
    <t>ООО "Гласс Систем" (инъекционные (гидроизоляционные) работы на подземной стоянке)</t>
  </si>
  <si>
    <t>ИП Сорокин М.А. (ремонт стен и потолка туннеля на въезде в паркинг)</t>
  </si>
  <si>
    <t>ООО "Камстрой" (укладка гранитной плиты при ремонте ступенек лестницы пандуса)</t>
  </si>
  <si>
    <t>ООО "Спектр РС" (мат-лы для общедомовых нужд)</t>
  </si>
  <si>
    <t>ООО "Данила Мастер" (мат-лы для общедомовых нужд)</t>
  </si>
  <si>
    <t>ИП Ковязин И.Г.  (мат-лы для общедомовых нужд)</t>
  </si>
  <si>
    <t>ООО "Экотранс" (утилизация и обезвреживание отходов)</t>
  </si>
  <si>
    <t>ООО "Промгеодезия"(высотные работы по ремонту фасада)</t>
  </si>
  <si>
    <t>ООО "РМС Групп" (экспертиза трубопровода)</t>
  </si>
  <si>
    <t>в т.ч.уборка и вывоз снега, очистка дома от снега верхолазами</t>
  </si>
  <si>
    <t>в т.ч.средства на уборку и вывоз снега, очистка дома от снега верхолазами</t>
  </si>
  <si>
    <t>ИП Балакан И.Г. (озеление придомовой территории садово-парковыми растениями)</t>
  </si>
  <si>
    <t>Отчет о движении денежных средств ТСН «ТСЖ «Преображенское»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</si>
</sst>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9"/>
      <color indexed="2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1" xfId="2" applyNumberFormat="1" applyFont="1" applyFill="1" applyBorder="1" applyAlignment="1">
      <alignment vertical="top" wrapText="1" indent="1"/>
    </xf>
    <xf numFmtId="0" fontId="3" fillId="2" borderId="1" xfId="2" applyNumberFormat="1" applyFont="1" applyFill="1" applyBorder="1" applyAlignment="1">
      <alignment horizontal="right" vertical="top" wrapText="1"/>
    </xf>
    <xf numFmtId="4" fontId="3" fillId="2" borderId="1" xfId="2" applyNumberFormat="1" applyFont="1" applyFill="1" applyBorder="1" applyAlignment="1">
      <alignment horizontal="right" vertical="top" wrapText="1"/>
    </xf>
    <xf numFmtId="0" fontId="2" fillId="0" borderId="1" xfId="2" applyNumberFormat="1" applyFont="1" applyBorder="1" applyAlignment="1">
      <alignment vertical="top"/>
    </xf>
    <xf numFmtId="0" fontId="2" fillId="0" borderId="1" xfId="2" applyNumberFormat="1" applyFont="1" applyBorder="1" applyAlignment="1">
      <alignment vertical="top" wrapText="1" indent="2"/>
    </xf>
    <xf numFmtId="0" fontId="2" fillId="0" borderId="1" xfId="2" applyNumberFormat="1" applyFont="1" applyBorder="1" applyAlignment="1">
      <alignment horizontal="right" vertical="top" wrapText="1"/>
    </xf>
    <xf numFmtId="4" fontId="2" fillId="0" borderId="1" xfId="2" applyNumberFormat="1" applyFont="1" applyBorder="1" applyAlignment="1">
      <alignment horizontal="right" vertical="top" wrapText="1"/>
    </xf>
    <xf numFmtId="0" fontId="3" fillId="2" borderId="1" xfId="2" applyNumberFormat="1" applyFont="1" applyFill="1" applyBorder="1" applyAlignment="1">
      <alignment vertical="top"/>
    </xf>
    <xf numFmtId="0" fontId="3" fillId="3" borderId="1" xfId="2" applyNumberFormat="1" applyFont="1" applyFill="1" applyBorder="1" applyAlignment="1">
      <alignment vertical="top" wrapText="1" indent="1"/>
    </xf>
    <xf numFmtId="0" fontId="3" fillId="3" borderId="1" xfId="2" applyNumberFormat="1" applyFont="1" applyFill="1" applyBorder="1" applyAlignment="1">
      <alignment horizontal="right" vertical="top" wrapText="1"/>
    </xf>
    <xf numFmtId="4" fontId="3" fillId="3" borderId="1" xfId="2" applyNumberFormat="1" applyFont="1" applyFill="1" applyBorder="1" applyAlignment="1">
      <alignment horizontal="right" vertical="top" wrapText="1"/>
    </xf>
    <xf numFmtId="0" fontId="0" fillId="3" borderId="0" xfId="0" applyFill="1"/>
    <xf numFmtId="0" fontId="2" fillId="3" borderId="1" xfId="2" applyNumberFormat="1" applyFont="1" applyFill="1" applyBorder="1" applyAlignment="1">
      <alignment vertical="top"/>
    </xf>
    <xf numFmtId="0" fontId="2" fillId="3" borderId="1" xfId="2" applyNumberFormat="1" applyFont="1" applyFill="1" applyBorder="1" applyAlignment="1">
      <alignment vertical="top" wrapText="1" indent="2"/>
    </xf>
    <xf numFmtId="4" fontId="2" fillId="3" borderId="1" xfId="2" applyNumberFormat="1" applyFont="1" applyFill="1" applyBorder="1" applyAlignment="1">
      <alignment horizontal="right" vertical="top" wrapText="1"/>
    </xf>
    <xf numFmtId="0" fontId="2" fillId="3" borderId="1" xfId="2" applyNumberFormat="1" applyFont="1" applyFill="1" applyBorder="1" applyAlignment="1">
      <alignment horizontal="right" vertical="top" wrapText="1"/>
    </xf>
    <xf numFmtId="0" fontId="3" fillId="3" borderId="1" xfId="2" applyNumberFormat="1" applyFont="1" applyFill="1" applyBorder="1" applyAlignment="1">
      <alignment vertical="top"/>
    </xf>
    <xf numFmtId="4" fontId="4" fillId="0" borderId="2" xfId="1" applyNumberFormat="1" applyFont="1" applyBorder="1" applyAlignment="1">
      <alignment horizontal="right" vertical="top" wrapText="1"/>
    </xf>
    <xf numFmtId="4" fontId="5" fillId="0" borderId="2" xfId="1" applyNumberFormat="1" applyFont="1" applyBorder="1" applyAlignment="1">
      <alignment horizontal="right" vertical="top" wrapText="1"/>
    </xf>
    <xf numFmtId="4" fontId="6" fillId="0" borderId="2" xfId="1" applyNumberFormat="1" applyFont="1" applyBorder="1" applyAlignment="1">
      <alignment horizontal="right" vertical="top" wrapText="1"/>
    </xf>
    <xf numFmtId="4" fontId="5" fillId="4" borderId="2" xfId="1" applyNumberFormat="1" applyFont="1" applyFill="1" applyBorder="1" applyAlignment="1">
      <alignment horizontal="right" vertical="top" wrapText="1"/>
    </xf>
    <xf numFmtId="4" fontId="4" fillId="4" borderId="2" xfId="1" applyNumberFormat="1" applyFont="1" applyFill="1" applyBorder="1" applyAlignment="1">
      <alignment horizontal="right" vertical="top" wrapText="1"/>
    </xf>
    <xf numFmtId="0" fontId="7" fillId="0" borderId="0" xfId="0" applyFont="1"/>
    <xf numFmtId="0" fontId="7" fillId="0" borderId="2" xfId="0" applyFont="1" applyBorder="1"/>
    <xf numFmtId="4" fontId="8" fillId="0" borderId="2" xfId="0" applyNumberFormat="1" applyFont="1" applyBorder="1"/>
    <xf numFmtId="4" fontId="7" fillId="0" borderId="0" xfId="0" applyNumberFormat="1" applyFo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_Лист1" xfId="1" xr:uid="{00000000-0005-0000-0000-000001000000}"/>
    <cellStyle name="Обычный_Лист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workbookViewId="0">
      <selection sqref="A1:D1"/>
    </sheetView>
  </sheetViews>
  <sheetFormatPr defaultRowHeight="12.75" x14ac:dyDescent="0.2"/>
  <cols>
    <col min="1" max="2" width="9.140625" style="23"/>
    <col min="3" max="3" width="66.28515625" style="23" customWidth="1"/>
    <col min="4" max="4" width="12.7109375" style="23" bestFit="1" customWidth="1"/>
    <col min="5" max="5" width="9.140625" style="23"/>
    <col min="6" max="6" width="12" style="23" customWidth="1"/>
    <col min="7" max="7" width="10" style="23" customWidth="1"/>
    <col min="8" max="16384" width="9.140625" style="23"/>
  </cols>
  <sheetData>
    <row r="1" spans="1:7" x14ac:dyDescent="0.2">
      <c r="A1" s="32" t="s">
        <v>91</v>
      </c>
      <c r="B1" s="32"/>
      <c r="C1" s="32"/>
      <c r="D1" s="32"/>
    </row>
    <row r="3" spans="1:7" x14ac:dyDescent="0.2">
      <c r="A3" s="30" t="s">
        <v>51</v>
      </c>
      <c r="B3" s="30"/>
      <c r="C3" s="30"/>
      <c r="D3" s="18">
        <v>998.33</v>
      </c>
    </row>
    <row r="4" spans="1:7" x14ac:dyDescent="0.2">
      <c r="A4" s="31" t="s">
        <v>0</v>
      </c>
      <c r="B4" s="31"/>
      <c r="C4" s="31"/>
      <c r="D4" s="19">
        <v>15838309.810000001</v>
      </c>
    </row>
    <row r="5" spans="1:7" x14ac:dyDescent="0.2">
      <c r="A5" s="27" t="s">
        <v>88</v>
      </c>
      <c r="B5" s="28"/>
      <c r="C5" s="29"/>
      <c r="D5" s="20">
        <f>345917.23+45713.16</f>
        <v>391630.39</v>
      </c>
    </row>
    <row r="6" spans="1:7" x14ac:dyDescent="0.2">
      <c r="A6" s="30" t="s">
        <v>3</v>
      </c>
      <c r="B6" s="30"/>
      <c r="C6" s="30"/>
      <c r="D6" s="18">
        <f>D4</f>
        <v>15838309.810000001</v>
      </c>
    </row>
    <row r="7" spans="1:7" x14ac:dyDescent="0.2">
      <c r="A7" s="30" t="s">
        <v>6</v>
      </c>
      <c r="B7" s="30"/>
      <c r="C7" s="30"/>
      <c r="D7" s="24"/>
    </row>
    <row r="8" spans="1:7" x14ac:dyDescent="0.2">
      <c r="A8" s="30" t="s">
        <v>1</v>
      </c>
      <c r="B8" s="30"/>
      <c r="C8" s="30"/>
      <c r="D8" s="18">
        <v>4146818.41</v>
      </c>
    </row>
    <row r="9" spans="1:7" x14ac:dyDescent="0.2">
      <c r="A9" s="30" t="s">
        <v>2</v>
      </c>
      <c r="B9" s="30"/>
      <c r="C9" s="30"/>
      <c r="D9" s="18">
        <f>646399+1365599.9+1498</f>
        <v>2013496.9</v>
      </c>
    </row>
    <row r="10" spans="1:7" x14ac:dyDescent="0.2">
      <c r="A10" s="30" t="s">
        <v>52</v>
      </c>
      <c r="B10" s="30"/>
      <c r="C10" s="30"/>
      <c r="D10" s="18">
        <v>7235</v>
      </c>
    </row>
    <row r="11" spans="1:7" x14ac:dyDescent="0.2">
      <c r="A11" s="30" t="s">
        <v>5</v>
      </c>
      <c r="B11" s="30"/>
      <c r="C11" s="30"/>
      <c r="D11" s="18">
        <v>71234.240000000005</v>
      </c>
    </row>
    <row r="12" spans="1:7" x14ac:dyDescent="0.2">
      <c r="A12" s="30" t="s">
        <v>4</v>
      </c>
      <c r="B12" s="30"/>
      <c r="C12" s="30"/>
      <c r="D12" s="18">
        <v>63900.18</v>
      </c>
    </row>
    <row r="13" spans="1:7" x14ac:dyDescent="0.2">
      <c r="A13" s="30" t="s">
        <v>50</v>
      </c>
      <c r="B13" s="30"/>
      <c r="C13" s="30"/>
      <c r="D13" s="25">
        <f>SUM(D14:D67)</f>
        <v>8666367.1399999987</v>
      </c>
      <c r="G13" s="26"/>
    </row>
    <row r="14" spans="1:7" x14ac:dyDescent="0.2">
      <c r="A14" s="31" t="s">
        <v>31</v>
      </c>
      <c r="B14" s="31"/>
      <c r="C14" s="31"/>
      <c r="D14" s="21">
        <v>3491601.8</v>
      </c>
    </row>
    <row r="15" spans="1:7" x14ac:dyDescent="0.2">
      <c r="A15" s="31" t="s">
        <v>32</v>
      </c>
      <c r="B15" s="31"/>
      <c r="C15" s="31"/>
      <c r="D15" s="21">
        <v>519426.74</v>
      </c>
    </row>
    <row r="16" spans="1:7" x14ac:dyDescent="0.2">
      <c r="A16" s="31" t="s">
        <v>33</v>
      </c>
      <c r="B16" s="31"/>
      <c r="C16" s="31"/>
      <c r="D16" s="21">
        <v>1017672.06</v>
      </c>
    </row>
    <row r="17" spans="1:4" x14ac:dyDescent="0.2">
      <c r="A17" s="31" t="s">
        <v>34</v>
      </c>
      <c r="B17" s="31"/>
      <c r="C17" s="31"/>
      <c r="D17" s="21">
        <v>186032.9</v>
      </c>
    </row>
    <row r="18" spans="1:4" x14ac:dyDescent="0.2">
      <c r="A18" s="31" t="s">
        <v>58</v>
      </c>
      <c r="B18" s="31"/>
      <c r="C18" s="31"/>
      <c r="D18" s="21">
        <v>63346</v>
      </c>
    </row>
    <row r="19" spans="1:4" x14ac:dyDescent="0.2">
      <c r="A19" s="31" t="s">
        <v>77</v>
      </c>
      <c r="B19" s="31"/>
      <c r="C19" s="31"/>
      <c r="D19" s="21">
        <v>140953.54</v>
      </c>
    </row>
    <row r="20" spans="1:4" x14ac:dyDescent="0.2">
      <c r="A20" s="31" t="s">
        <v>35</v>
      </c>
      <c r="B20" s="31"/>
      <c r="C20" s="31"/>
      <c r="D20" s="21">
        <v>446138.56</v>
      </c>
    </row>
    <row r="21" spans="1:4" x14ac:dyDescent="0.2">
      <c r="A21" s="31" t="s">
        <v>36</v>
      </c>
      <c r="B21" s="31"/>
      <c r="C21" s="31"/>
      <c r="D21" s="21">
        <v>70998.52</v>
      </c>
    </row>
    <row r="22" spans="1:4" x14ac:dyDescent="0.2">
      <c r="A22" s="31" t="s">
        <v>37</v>
      </c>
      <c r="B22" s="31"/>
      <c r="C22" s="31"/>
      <c r="D22" s="21">
        <v>162669</v>
      </c>
    </row>
    <row r="23" spans="1:4" x14ac:dyDescent="0.2">
      <c r="A23" s="31" t="s">
        <v>38</v>
      </c>
      <c r="B23" s="31"/>
      <c r="C23" s="31"/>
      <c r="D23" s="21">
        <v>39270.6</v>
      </c>
    </row>
    <row r="24" spans="1:4" x14ac:dyDescent="0.2">
      <c r="A24" s="31" t="s">
        <v>39</v>
      </c>
      <c r="B24" s="31"/>
      <c r="C24" s="31"/>
      <c r="D24" s="21">
        <v>417856.8</v>
      </c>
    </row>
    <row r="25" spans="1:4" x14ac:dyDescent="0.2">
      <c r="A25" s="31" t="s">
        <v>40</v>
      </c>
      <c r="B25" s="31"/>
      <c r="C25" s="31"/>
      <c r="D25" s="21">
        <v>221837.76</v>
      </c>
    </row>
    <row r="26" spans="1:4" x14ac:dyDescent="0.2">
      <c r="A26" s="31" t="s">
        <v>53</v>
      </c>
      <c r="B26" s="31"/>
      <c r="C26" s="31"/>
      <c r="D26" s="21">
        <v>108000</v>
      </c>
    </row>
    <row r="27" spans="1:4" x14ac:dyDescent="0.2">
      <c r="A27" s="31" t="s">
        <v>41</v>
      </c>
      <c r="B27" s="31"/>
      <c r="C27" s="31"/>
      <c r="D27" s="21">
        <v>10821</v>
      </c>
    </row>
    <row r="28" spans="1:4" x14ac:dyDescent="0.2">
      <c r="A28" s="31" t="s">
        <v>54</v>
      </c>
      <c r="B28" s="31"/>
      <c r="C28" s="31"/>
      <c r="D28" s="21">
        <v>6706</v>
      </c>
    </row>
    <row r="29" spans="1:4" x14ac:dyDescent="0.2">
      <c r="A29" s="31" t="s">
        <v>79</v>
      </c>
      <c r="B29" s="31"/>
      <c r="C29" s="31"/>
      <c r="D29" s="21">
        <v>141000</v>
      </c>
    </row>
    <row r="30" spans="1:4" x14ac:dyDescent="0.2">
      <c r="A30" s="31" t="s">
        <v>55</v>
      </c>
      <c r="B30" s="31"/>
      <c r="C30" s="31"/>
      <c r="D30" s="21">
        <v>11200</v>
      </c>
    </row>
    <row r="31" spans="1:4" x14ac:dyDescent="0.2">
      <c r="A31" s="31" t="s">
        <v>56</v>
      </c>
      <c r="B31" s="31"/>
      <c r="C31" s="31"/>
      <c r="D31" s="21">
        <v>5000</v>
      </c>
    </row>
    <row r="32" spans="1:4" x14ac:dyDescent="0.2">
      <c r="A32" s="31" t="s">
        <v>57</v>
      </c>
      <c r="B32" s="31"/>
      <c r="C32" s="31"/>
      <c r="D32" s="21">
        <v>39392.21</v>
      </c>
    </row>
    <row r="33" spans="1:4" x14ac:dyDescent="0.2">
      <c r="A33" s="31" t="s">
        <v>78</v>
      </c>
      <c r="B33" s="31"/>
      <c r="C33" s="31"/>
      <c r="D33" s="21">
        <v>103224</v>
      </c>
    </row>
    <row r="34" spans="1:4" x14ac:dyDescent="0.2">
      <c r="A34" s="31" t="s">
        <v>60</v>
      </c>
      <c r="B34" s="31"/>
      <c r="C34" s="31"/>
      <c r="D34" s="21">
        <v>5000</v>
      </c>
    </row>
    <row r="35" spans="1:4" x14ac:dyDescent="0.2">
      <c r="A35" s="31" t="s">
        <v>61</v>
      </c>
      <c r="B35" s="31"/>
      <c r="C35" s="31"/>
      <c r="D35" s="21">
        <v>31200</v>
      </c>
    </row>
    <row r="36" spans="1:4" x14ac:dyDescent="0.2">
      <c r="A36" s="31" t="s">
        <v>84</v>
      </c>
      <c r="B36" s="31"/>
      <c r="C36" s="31"/>
      <c r="D36" s="21">
        <v>5700</v>
      </c>
    </row>
    <row r="37" spans="1:4" x14ac:dyDescent="0.2">
      <c r="A37" s="31" t="s">
        <v>62</v>
      </c>
      <c r="B37" s="31"/>
      <c r="C37" s="31"/>
      <c r="D37" s="21">
        <v>2200</v>
      </c>
    </row>
    <row r="38" spans="1:4" x14ac:dyDescent="0.2">
      <c r="A38" s="31" t="s">
        <v>63</v>
      </c>
      <c r="B38" s="31"/>
      <c r="C38" s="31"/>
      <c r="D38" s="21">
        <v>30650</v>
      </c>
    </row>
    <row r="39" spans="1:4" x14ac:dyDescent="0.2">
      <c r="A39" s="31" t="s">
        <v>80</v>
      </c>
      <c r="B39" s="31"/>
      <c r="C39" s="31"/>
      <c r="D39" s="21">
        <v>91001</v>
      </c>
    </row>
    <row r="40" spans="1:4" x14ac:dyDescent="0.2">
      <c r="A40" s="31" t="s">
        <v>64</v>
      </c>
      <c r="B40" s="31"/>
      <c r="C40" s="31"/>
      <c r="D40" s="21">
        <v>14650</v>
      </c>
    </row>
    <row r="41" spans="1:4" x14ac:dyDescent="0.2">
      <c r="A41" s="31" t="s">
        <v>90</v>
      </c>
      <c r="B41" s="31"/>
      <c r="C41" s="31"/>
      <c r="D41" s="21">
        <v>173080</v>
      </c>
    </row>
    <row r="42" spans="1:4" x14ac:dyDescent="0.2">
      <c r="A42" s="31" t="s">
        <v>81</v>
      </c>
      <c r="B42" s="31"/>
      <c r="C42" s="31"/>
      <c r="D42" s="21">
        <v>33721.01</v>
      </c>
    </row>
    <row r="43" spans="1:4" x14ac:dyDescent="0.2">
      <c r="A43" s="31" t="s">
        <v>65</v>
      </c>
      <c r="B43" s="31"/>
      <c r="C43" s="31"/>
      <c r="D43" s="21">
        <v>6950</v>
      </c>
    </row>
    <row r="44" spans="1:4" x14ac:dyDescent="0.2">
      <c r="A44" s="31" t="s">
        <v>42</v>
      </c>
      <c r="B44" s="31"/>
      <c r="C44" s="31"/>
      <c r="D44" s="21">
        <v>61975.53</v>
      </c>
    </row>
    <row r="45" spans="1:4" x14ac:dyDescent="0.2">
      <c r="A45" s="31" t="s">
        <v>72</v>
      </c>
      <c r="B45" s="31"/>
      <c r="C45" s="31"/>
      <c r="D45" s="21">
        <v>11579</v>
      </c>
    </row>
    <row r="46" spans="1:4" x14ac:dyDescent="0.2">
      <c r="A46" s="31" t="s">
        <v>73</v>
      </c>
      <c r="B46" s="31"/>
      <c r="C46" s="31"/>
      <c r="D46" s="21">
        <v>8560</v>
      </c>
    </row>
    <row r="47" spans="1:4" x14ac:dyDescent="0.2">
      <c r="A47" s="31" t="s">
        <v>82</v>
      </c>
      <c r="B47" s="31"/>
      <c r="C47" s="31"/>
      <c r="D47" s="21">
        <v>3060</v>
      </c>
    </row>
    <row r="48" spans="1:4" x14ac:dyDescent="0.2">
      <c r="A48" s="31" t="s">
        <v>43</v>
      </c>
      <c r="B48" s="31"/>
      <c r="C48" s="31"/>
      <c r="D48" s="21">
        <v>288145.59999999998</v>
      </c>
    </row>
    <row r="49" spans="1:4" x14ac:dyDescent="0.2">
      <c r="A49" s="31" t="s">
        <v>44</v>
      </c>
      <c r="B49" s="31"/>
      <c r="C49" s="31"/>
      <c r="D49" s="21">
        <v>7046</v>
      </c>
    </row>
    <row r="50" spans="1:4" x14ac:dyDescent="0.2">
      <c r="A50" s="31" t="s">
        <v>66</v>
      </c>
      <c r="B50" s="31"/>
      <c r="C50" s="31"/>
      <c r="D50" s="21">
        <v>3330</v>
      </c>
    </row>
    <row r="51" spans="1:4" x14ac:dyDescent="0.2">
      <c r="A51" s="31" t="s">
        <v>67</v>
      </c>
      <c r="B51" s="31"/>
      <c r="C51" s="31"/>
      <c r="D51" s="21">
        <v>115000</v>
      </c>
    </row>
    <row r="52" spans="1:4" x14ac:dyDescent="0.2">
      <c r="A52" s="31" t="s">
        <v>83</v>
      </c>
      <c r="B52" s="31"/>
      <c r="C52" s="31"/>
      <c r="D52" s="21">
        <v>14175</v>
      </c>
    </row>
    <row r="53" spans="1:4" x14ac:dyDescent="0.2">
      <c r="A53" s="31" t="s">
        <v>68</v>
      </c>
      <c r="B53" s="31"/>
      <c r="C53" s="31"/>
      <c r="D53" s="21">
        <v>8500</v>
      </c>
    </row>
    <row r="54" spans="1:4" x14ac:dyDescent="0.2">
      <c r="A54" s="31" t="s">
        <v>45</v>
      </c>
      <c r="B54" s="31"/>
      <c r="C54" s="31"/>
      <c r="D54" s="21">
        <v>25980</v>
      </c>
    </row>
    <row r="55" spans="1:4" x14ac:dyDescent="0.2">
      <c r="A55" s="31" t="s">
        <v>86</v>
      </c>
      <c r="B55" s="31"/>
      <c r="C55" s="31"/>
      <c r="D55" s="21">
        <v>30000</v>
      </c>
    </row>
    <row r="56" spans="1:4" x14ac:dyDescent="0.2">
      <c r="A56" s="31" t="s">
        <v>46</v>
      </c>
      <c r="B56" s="31"/>
      <c r="C56" s="31"/>
      <c r="D56" s="21">
        <v>1380</v>
      </c>
    </row>
    <row r="57" spans="1:4" x14ac:dyDescent="0.2">
      <c r="A57" s="31" t="s">
        <v>47</v>
      </c>
      <c r="B57" s="31"/>
      <c r="C57" s="31"/>
      <c r="D57" s="21">
        <v>102102</v>
      </c>
    </row>
    <row r="58" spans="1:4" x14ac:dyDescent="0.2">
      <c r="A58" s="31" t="s">
        <v>59</v>
      </c>
      <c r="B58" s="31"/>
      <c r="C58" s="31"/>
      <c r="D58" s="21">
        <v>33210.03</v>
      </c>
    </row>
    <row r="59" spans="1:4" x14ac:dyDescent="0.2">
      <c r="A59" s="31" t="s">
        <v>87</v>
      </c>
      <c r="B59" s="31"/>
      <c r="C59" s="31"/>
      <c r="D59" s="21">
        <v>10000</v>
      </c>
    </row>
    <row r="60" spans="1:4" x14ac:dyDescent="0.2">
      <c r="A60" s="31" t="s">
        <v>70</v>
      </c>
      <c r="B60" s="31"/>
      <c r="C60" s="31"/>
      <c r="D60" s="21">
        <v>14214.6</v>
      </c>
    </row>
    <row r="61" spans="1:4" x14ac:dyDescent="0.2">
      <c r="A61" s="31" t="s">
        <v>69</v>
      </c>
      <c r="B61" s="31"/>
      <c r="C61" s="31"/>
      <c r="D61" s="21">
        <v>10913</v>
      </c>
    </row>
    <row r="62" spans="1:4" x14ac:dyDescent="0.2">
      <c r="A62" s="31" t="s">
        <v>71</v>
      </c>
      <c r="B62" s="31"/>
      <c r="C62" s="31"/>
      <c r="D62" s="21">
        <v>19498.78</v>
      </c>
    </row>
    <row r="63" spans="1:4" x14ac:dyDescent="0.2">
      <c r="A63" s="31" t="s">
        <v>48</v>
      </c>
      <c r="B63" s="31"/>
      <c r="C63" s="31"/>
      <c r="D63" s="21">
        <v>29134.5</v>
      </c>
    </row>
    <row r="64" spans="1:4" x14ac:dyDescent="0.2">
      <c r="A64" s="31" t="s">
        <v>74</v>
      </c>
      <c r="B64" s="31"/>
      <c r="C64" s="31"/>
      <c r="D64" s="21">
        <v>3830</v>
      </c>
    </row>
    <row r="65" spans="1:8" x14ac:dyDescent="0.2">
      <c r="A65" s="31" t="s">
        <v>85</v>
      </c>
      <c r="B65" s="31"/>
      <c r="C65" s="31"/>
      <c r="D65" s="21">
        <v>8820</v>
      </c>
    </row>
    <row r="66" spans="1:8" x14ac:dyDescent="0.2">
      <c r="A66" s="31" t="s">
        <v>49</v>
      </c>
      <c r="B66" s="31"/>
      <c r="C66" s="31"/>
      <c r="D66" s="21">
        <v>257663.6</v>
      </c>
    </row>
    <row r="67" spans="1:8" x14ac:dyDescent="0.2">
      <c r="A67" s="31" t="s">
        <v>75</v>
      </c>
      <c r="B67" s="31"/>
      <c r="C67" s="31"/>
      <c r="D67" s="21">
        <v>950</v>
      </c>
    </row>
    <row r="68" spans="1:8" x14ac:dyDescent="0.2">
      <c r="A68" s="30" t="s">
        <v>30</v>
      </c>
      <c r="B68" s="30"/>
      <c r="C68" s="30"/>
      <c r="D68" s="22">
        <f>D8+D9+D10+D11+D12+D13</f>
        <v>14969051.869999999</v>
      </c>
      <c r="G68" s="26"/>
    </row>
    <row r="69" spans="1:8" x14ac:dyDescent="0.2">
      <c r="A69" s="30" t="s">
        <v>76</v>
      </c>
      <c r="B69" s="30"/>
      <c r="C69" s="30"/>
      <c r="D69" s="25">
        <f>D3+D6-D68</f>
        <v>870256.27000000142</v>
      </c>
      <c r="H69" s="26"/>
    </row>
    <row r="70" spans="1:8" x14ac:dyDescent="0.2">
      <c r="A70" s="27" t="s">
        <v>89</v>
      </c>
      <c r="B70" s="28"/>
      <c r="C70" s="29"/>
      <c r="D70" s="20">
        <f>345917.23+45713.16</f>
        <v>391630.39</v>
      </c>
    </row>
  </sheetData>
  <mergeCells count="69">
    <mergeCell ref="A1:D1"/>
    <mergeCell ref="A50:C50"/>
    <mergeCell ref="A51:C51"/>
    <mergeCell ref="A53:C53"/>
    <mergeCell ref="A55:C55"/>
    <mergeCell ref="A46:C46"/>
    <mergeCell ref="A47:C47"/>
    <mergeCell ref="A48:C48"/>
    <mergeCell ref="A38:C38"/>
    <mergeCell ref="A39:C39"/>
    <mergeCell ref="A40:C40"/>
    <mergeCell ref="A41:C41"/>
    <mergeCell ref="A31:C31"/>
    <mergeCell ref="A33:C33"/>
    <mergeCell ref="A34:C34"/>
    <mergeCell ref="A35:C35"/>
    <mergeCell ref="A42:C42"/>
    <mergeCell ref="A43:C43"/>
    <mergeCell ref="A44:C44"/>
    <mergeCell ref="A45:C45"/>
    <mergeCell ref="A18:C18"/>
    <mergeCell ref="A69:C69"/>
    <mergeCell ref="A68:C68"/>
    <mergeCell ref="A60:C60"/>
    <mergeCell ref="A61:C61"/>
    <mergeCell ref="A62:C62"/>
    <mergeCell ref="A66:C66"/>
    <mergeCell ref="A63:C63"/>
    <mergeCell ref="A64:C64"/>
    <mergeCell ref="A65:C65"/>
    <mergeCell ref="A23:C23"/>
    <mergeCell ref="A24:C24"/>
    <mergeCell ref="A10:C10"/>
    <mergeCell ref="A19:C19"/>
    <mergeCell ref="A67:C67"/>
    <mergeCell ref="A59:C59"/>
    <mergeCell ref="A14:C14"/>
    <mergeCell ref="A15:C15"/>
    <mergeCell ref="A16:C16"/>
    <mergeCell ref="A49:C49"/>
    <mergeCell ref="A52:C52"/>
    <mergeCell ref="A54:C54"/>
    <mergeCell ref="A56:C56"/>
    <mergeCell ref="A57:C57"/>
    <mergeCell ref="A58:C58"/>
    <mergeCell ref="A32:C32"/>
    <mergeCell ref="A37:C37"/>
    <mergeCell ref="A26:C26"/>
    <mergeCell ref="A27:C27"/>
    <mergeCell ref="A28:C28"/>
    <mergeCell ref="A29:C29"/>
    <mergeCell ref="A30:C30"/>
    <mergeCell ref="A36:C36"/>
    <mergeCell ref="A70:C70"/>
    <mergeCell ref="A3:C3"/>
    <mergeCell ref="A4:C4"/>
    <mergeCell ref="A7:C7"/>
    <mergeCell ref="A8:C8"/>
    <mergeCell ref="A9:C9"/>
    <mergeCell ref="A5:C5"/>
    <mergeCell ref="A25:C25"/>
    <mergeCell ref="A11:C11"/>
    <mergeCell ref="A6:C6"/>
    <mergeCell ref="A12:C12"/>
    <mergeCell ref="A13:C13"/>
    <mergeCell ref="A17:C17"/>
    <mergeCell ref="A20:C20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paperSize="9" scale="6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topLeftCell="A25" workbookViewId="0">
      <selection activeCell="C36" sqref="C36:C37"/>
    </sheetView>
  </sheetViews>
  <sheetFormatPr defaultRowHeight="15" x14ac:dyDescent="0.25"/>
  <cols>
    <col min="1" max="1" width="15.140625" customWidth="1"/>
    <col min="3" max="3" width="11.28515625" bestFit="1" customWidth="1"/>
    <col min="4" max="4" width="13" customWidth="1"/>
    <col min="6" max="6" width="10.42578125" customWidth="1"/>
    <col min="8" max="8" width="11" customWidth="1"/>
    <col min="10" max="10" width="10" customWidth="1"/>
    <col min="11" max="11" width="10.5703125" customWidth="1"/>
  </cols>
  <sheetData>
    <row r="1" spans="1:6" ht="36" x14ac:dyDescent="0.25">
      <c r="A1" s="1" t="s">
        <v>8</v>
      </c>
      <c r="B1" s="1" t="s">
        <v>9</v>
      </c>
      <c r="C1" s="2"/>
      <c r="D1" s="3">
        <v>1180368.33</v>
      </c>
    </row>
    <row r="2" spans="1:6" x14ac:dyDescent="0.25">
      <c r="A2" s="4"/>
      <c r="B2" s="5" t="s">
        <v>10</v>
      </c>
      <c r="C2" s="6"/>
      <c r="D2" s="7">
        <v>2295200</v>
      </c>
    </row>
    <row r="3" spans="1:6" x14ac:dyDescent="0.25">
      <c r="A3" s="4"/>
      <c r="B3" s="5" t="s">
        <v>11</v>
      </c>
      <c r="C3" s="7">
        <v>2516215.88</v>
      </c>
      <c r="D3" s="6"/>
    </row>
    <row r="4" spans="1:6" x14ac:dyDescent="0.25">
      <c r="A4" s="4"/>
      <c r="B4" s="5" t="s">
        <v>12</v>
      </c>
      <c r="C4" s="7">
        <v>959352.45</v>
      </c>
      <c r="D4" s="6"/>
    </row>
    <row r="5" spans="1:6" ht="36" x14ac:dyDescent="0.25">
      <c r="A5" s="1" t="s">
        <v>13</v>
      </c>
      <c r="B5" s="1" t="s">
        <v>9</v>
      </c>
      <c r="C5" s="2"/>
      <c r="D5" s="3">
        <v>67091.789999999994</v>
      </c>
    </row>
    <row r="6" spans="1:6" x14ac:dyDescent="0.25">
      <c r="A6" s="4"/>
      <c r="B6" s="5" t="s">
        <v>10</v>
      </c>
      <c r="C6" s="6"/>
      <c r="D6" s="7">
        <v>927840.1</v>
      </c>
    </row>
    <row r="7" spans="1:6" x14ac:dyDescent="0.25">
      <c r="A7" s="4"/>
      <c r="B7" s="5" t="s">
        <v>11</v>
      </c>
      <c r="C7" s="7">
        <v>914682.75</v>
      </c>
      <c r="D7" s="6"/>
    </row>
    <row r="8" spans="1:6" x14ac:dyDescent="0.25">
      <c r="A8" s="8"/>
      <c r="B8" s="1" t="s">
        <v>14</v>
      </c>
      <c r="C8" s="3">
        <v>914682.75</v>
      </c>
      <c r="D8" s="3">
        <v>927840.1</v>
      </c>
    </row>
    <row r="9" spans="1:6" ht="48" x14ac:dyDescent="0.25">
      <c r="A9" s="9" t="s">
        <v>15</v>
      </c>
      <c r="B9" s="9" t="s">
        <v>9</v>
      </c>
      <c r="C9" s="10"/>
      <c r="D9" s="11">
        <v>16329.9</v>
      </c>
      <c r="E9" s="12"/>
      <c r="F9" s="12"/>
    </row>
    <row r="10" spans="1:6" x14ac:dyDescent="0.25">
      <c r="A10" s="13"/>
      <c r="B10" s="14" t="s">
        <v>11</v>
      </c>
      <c r="C10" s="15">
        <v>215318.8</v>
      </c>
      <c r="D10" s="16"/>
      <c r="E10" s="12"/>
      <c r="F10" s="12">
        <f>8700+215318.8</f>
        <v>224018.8</v>
      </c>
    </row>
    <row r="11" spans="1:6" x14ac:dyDescent="0.25">
      <c r="A11" s="13"/>
      <c r="B11" s="14" t="s">
        <v>17</v>
      </c>
      <c r="C11" s="15">
        <v>8700</v>
      </c>
      <c r="D11" s="16"/>
      <c r="E11" s="12"/>
      <c r="F11" s="12"/>
    </row>
    <row r="12" spans="1:6" ht="36" x14ac:dyDescent="0.25">
      <c r="A12" s="9" t="s">
        <v>7</v>
      </c>
      <c r="B12" s="9" t="s">
        <v>9</v>
      </c>
      <c r="C12" s="10"/>
      <c r="D12" s="10"/>
    </row>
    <row r="13" spans="1:6" x14ac:dyDescent="0.25">
      <c r="A13" s="13"/>
      <c r="B13" s="14" t="s">
        <v>10</v>
      </c>
      <c r="C13" s="16"/>
      <c r="D13" s="15">
        <v>9000</v>
      </c>
    </row>
    <row r="14" spans="1:6" x14ac:dyDescent="0.25">
      <c r="A14" s="13"/>
      <c r="B14" s="14" t="s">
        <v>11</v>
      </c>
      <c r="C14" s="15">
        <v>3000</v>
      </c>
      <c r="D14" s="16"/>
    </row>
    <row r="15" spans="1:6" x14ac:dyDescent="0.25">
      <c r="A15" s="13"/>
      <c r="B15" s="14" t="s">
        <v>17</v>
      </c>
      <c r="C15" s="15">
        <v>6000</v>
      </c>
      <c r="D15" s="16"/>
    </row>
    <row r="16" spans="1:6" x14ac:dyDescent="0.25">
      <c r="A16" s="17"/>
      <c r="B16" s="9" t="s">
        <v>14</v>
      </c>
      <c r="C16" s="11">
        <v>9000</v>
      </c>
      <c r="D16" s="11">
        <v>9000</v>
      </c>
    </row>
    <row r="17" spans="1:4" ht="36" x14ac:dyDescent="0.25">
      <c r="A17" s="9" t="s">
        <v>18</v>
      </c>
      <c r="B17" s="9" t="s">
        <v>9</v>
      </c>
      <c r="C17" s="10"/>
      <c r="D17" s="10"/>
    </row>
    <row r="18" spans="1:4" x14ac:dyDescent="0.25">
      <c r="A18" s="13"/>
      <c r="B18" s="14" t="s">
        <v>10</v>
      </c>
      <c r="C18" s="16"/>
      <c r="D18" s="15">
        <v>124356</v>
      </c>
    </row>
    <row r="19" spans="1:4" x14ac:dyDescent="0.25">
      <c r="A19" s="13"/>
      <c r="B19" s="14" t="s">
        <v>11</v>
      </c>
      <c r="C19" s="15">
        <v>82173</v>
      </c>
      <c r="D19" s="16">
        <f>10320+82173</f>
        <v>92493</v>
      </c>
    </row>
    <row r="20" spans="1:4" x14ac:dyDescent="0.25">
      <c r="A20" s="13"/>
      <c r="B20" s="14" t="s">
        <v>17</v>
      </c>
      <c r="C20" s="15">
        <v>10320</v>
      </c>
      <c r="D20" s="16"/>
    </row>
    <row r="21" spans="1:4" x14ac:dyDescent="0.25">
      <c r="A21" s="8"/>
      <c r="B21" s="1" t="s">
        <v>14</v>
      </c>
      <c r="C21" s="3">
        <v>92493</v>
      </c>
      <c r="D21" s="3">
        <v>124356</v>
      </c>
    </row>
    <row r="22" spans="1:4" ht="36" x14ac:dyDescent="0.25">
      <c r="A22" s="1" t="s">
        <v>19</v>
      </c>
      <c r="B22" s="1" t="s">
        <v>9</v>
      </c>
      <c r="C22" s="2"/>
      <c r="D22" s="3">
        <v>31394.880000000001</v>
      </c>
    </row>
    <row r="23" spans="1:4" x14ac:dyDescent="0.25">
      <c r="A23" s="4"/>
      <c r="B23" s="5" t="s">
        <v>10</v>
      </c>
      <c r="C23" s="6"/>
      <c r="D23" s="7">
        <v>379238.56</v>
      </c>
    </row>
    <row r="24" spans="1:4" x14ac:dyDescent="0.25">
      <c r="A24" s="4"/>
      <c r="B24" s="5" t="s">
        <v>11</v>
      </c>
      <c r="C24" s="7">
        <v>379238.56</v>
      </c>
      <c r="D24" s="6"/>
    </row>
    <row r="25" spans="1:4" x14ac:dyDescent="0.25">
      <c r="A25" s="8"/>
      <c r="B25" s="1" t="s">
        <v>14</v>
      </c>
      <c r="C25" s="3">
        <v>379238.56</v>
      </c>
      <c r="D25" s="3">
        <v>379238.56</v>
      </c>
    </row>
    <row r="26" spans="1:4" ht="36" x14ac:dyDescent="0.25">
      <c r="A26" s="1" t="s">
        <v>20</v>
      </c>
      <c r="B26" s="1" t="s">
        <v>9</v>
      </c>
      <c r="C26" s="2"/>
      <c r="D26" s="2"/>
    </row>
    <row r="27" spans="1:4" x14ac:dyDescent="0.25">
      <c r="A27" s="4"/>
      <c r="B27" s="5" t="s">
        <v>10</v>
      </c>
      <c r="C27" s="6"/>
      <c r="D27" s="7">
        <v>164780</v>
      </c>
    </row>
    <row r="28" spans="1:4" x14ac:dyDescent="0.25">
      <c r="A28" s="4"/>
      <c r="B28" s="5" t="s">
        <v>11</v>
      </c>
      <c r="C28" s="7">
        <v>141240</v>
      </c>
      <c r="D28" s="6"/>
    </row>
    <row r="29" spans="1:4" x14ac:dyDescent="0.25">
      <c r="A29" s="8"/>
      <c r="B29" s="1" t="s">
        <v>14</v>
      </c>
      <c r="C29" s="3">
        <v>141240</v>
      </c>
      <c r="D29" s="3">
        <v>164780</v>
      </c>
    </row>
    <row r="30" spans="1:4" ht="36" x14ac:dyDescent="0.25">
      <c r="A30" s="1" t="s">
        <v>21</v>
      </c>
      <c r="B30" s="1" t="s">
        <v>9</v>
      </c>
      <c r="C30" s="2"/>
      <c r="D30" s="3">
        <v>3056</v>
      </c>
    </row>
    <row r="31" spans="1:4" x14ac:dyDescent="0.25">
      <c r="A31" s="4"/>
      <c r="B31" s="5" t="s">
        <v>10</v>
      </c>
      <c r="C31" s="6"/>
      <c r="D31" s="7">
        <v>45364.800000000003</v>
      </c>
    </row>
    <row r="32" spans="1:4" x14ac:dyDescent="0.25">
      <c r="A32" s="4"/>
      <c r="B32" s="5" t="s">
        <v>11</v>
      </c>
      <c r="C32" s="7">
        <v>40610</v>
      </c>
      <c r="D32" s="6"/>
    </row>
    <row r="33" spans="1:4" x14ac:dyDescent="0.25">
      <c r="A33" s="4"/>
      <c r="B33" s="5" t="s">
        <v>17</v>
      </c>
      <c r="C33" s="7">
        <v>4655.3999999999996</v>
      </c>
      <c r="D33" s="6"/>
    </row>
    <row r="34" spans="1:4" ht="36" x14ac:dyDescent="0.25">
      <c r="A34" s="1" t="s">
        <v>22</v>
      </c>
      <c r="B34" s="1" t="s">
        <v>9</v>
      </c>
      <c r="C34" s="2"/>
      <c r="D34" s="3">
        <v>566621.75</v>
      </c>
    </row>
    <row r="35" spans="1:4" x14ac:dyDescent="0.25">
      <c r="A35" s="4"/>
      <c r="B35" s="5" t="s">
        <v>10</v>
      </c>
      <c r="C35" s="6"/>
      <c r="D35" s="7">
        <v>3371898.01</v>
      </c>
    </row>
    <row r="36" spans="1:4" x14ac:dyDescent="0.25">
      <c r="A36" s="4"/>
      <c r="B36" s="5" t="s">
        <v>11</v>
      </c>
      <c r="C36" s="7">
        <v>3360104.23</v>
      </c>
      <c r="D36" s="6"/>
    </row>
    <row r="37" spans="1:4" x14ac:dyDescent="0.25">
      <c r="A37" s="4"/>
      <c r="B37" s="5" t="s">
        <v>17</v>
      </c>
      <c r="C37" s="7">
        <v>52209.07</v>
      </c>
      <c r="D37" s="6"/>
    </row>
    <row r="38" spans="1:4" x14ac:dyDescent="0.25">
      <c r="A38" s="4"/>
      <c r="B38" s="5" t="s">
        <v>10</v>
      </c>
      <c r="C38" s="6"/>
      <c r="D38" s="7">
        <v>25980</v>
      </c>
    </row>
    <row r="39" spans="1:4" x14ac:dyDescent="0.25">
      <c r="A39" s="4"/>
      <c r="B39" s="5"/>
      <c r="C39" s="6"/>
      <c r="D39" s="7"/>
    </row>
    <row r="40" spans="1:4" x14ac:dyDescent="0.25">
      <c r="A40" s="4"/>
      <c r="B40" s="5" t="s">
        <v>11</v>
      </c>
      <c r="C40" s="7">
        <v>3245</v>
      </c>
      <c r="D40" s="6"/>
    </row>
    <row r="41" spans="1:4" x14ac:dyDescent="0.25">
      <c r="A41" s="4"/>
      <c r="B41" s="5" t="s">
        <v>17</v>
      </c>
      <c r="C41" s="7">
        <v>22735</v>
      </c>
      <c r="D41" s="6"/>
    </row>
    <row r="42" spans="1:4" ht="36" x14ac:dyDescent="0.25">
      <c r="A42" s="1" t="s">
        <v>23</v>
      </c>
      <c r="B42" s="1" t="s">
        <v>9</v>
      </c>
      <c r="C42" s="2"/>
      <c r="D42" s="3">
        <v>18486.48</v>
      </c>
    </row>
    <row r="43" spans="1:4" x14ac:dyDescent="0.25">
      <c r="A43" s="4"/>
      <c r="B43" s="5" t="s">
        <v>10</v>
      </c>
      <c r="C43" s="6"/>
      <c r="D43" s="7">
        <v>221837.76</v>
      </c>
    </row>
    <row r="44" spans="1:4" x14ac:dyDescent="0.25">
      <c r="A44" s="4"/>
      <c r="B44" s="5" t="s">
        <v>11</v>
      </c>
      <c r="C44" s="7">
        <v>221837.76</v>
      </c>
      <c r="D44" s="6"/>
    </row>
    <row r="45" spans="1:4" ht="36" x14ac:dyDescent="0.25">
      <c r="A45" s="1" t="s">
        <v>24</v>
      </c>
      <c r="B45" s="1" t="s">
        <v>9</v>
      </c>
      <c r="C45" s="2"/>
      <c r="D45" s="3">
        <v>41574.870000000003</v>
      </c>
    </row>
    <row r="46" spans="1:4" x14ac:dyDescent="0.25">
      <c r="A46" s="4"/>
      <c r="B46" s="5" t="s">
        <v>10</v>
      </c>
      <c r="C46" s="6"/>
      <c r="D46" s="7">
        <v>482332.59</v>
      </c>
    </row>
    <row r="47" spans="1:4" x14ac:dyDescent="0.25">
      <c r="A47" s="4"/>
      <c r="B47" s="5" t="s">
        <v>11</v>
      </c>
      <c r="C47" s="7">
        <v>478293.67</v>
      </c>
      <c r="D47" s="6"/>
    </row>
    <row r="48" spans="1:4" ht="36" x14ac:dyDescent="0.25">
      <c r="A48" s="1" t="s">
        <v>25</v>
      </c>
      <c r="B48" s="1" t="s">
        <v>9</v>
      </c>
      <c r="C48" s="2"/>
      <c r="D48" s="2"/>
    </row>
    <row r="49" spans="1:4" x14ac:dyDescent="0.25">
      <c r="A49" s="4"/>
      <c r="B49" s="5" t="s">
        <v>10</v>
      </c>
      <c r="C49" s="6"/>
      <c r="D49" s="7">
        <v>102102</v>
      </c>
    </row>
    <row r="50" spans="1:4" x14ac:dyDescent="0.25">
      <c r="A50" s="4"/>
      <c r="B50" s="5" t="s">
        <v>11</v>
      </c>
      <c r="C50" s="7">
        <v>92092</v>
      </c>
      <c r="D50" s="6"/>
    </row>
    <row r="51" spans="1:4" ht="36" x14ac:dyDescent="0.25">
      <c r="A51" s="1" t="s">
        <v>26</v>
      </c>
      <c r="B51" s="1" t="s">
        <v>9</v>
      </c>
      <c r="C51" s="2"/>
      <c r="D51" s="3">
        <v>35343</v>
      </c>
    </row>
    <row r="52" spans="1:4" x14ac:dyDescent="0.25">
      <c r="A52" s="4"/>
      <c r="B52" s="5" t="s">
        <v>10</v>
      </c>
      <c r="C52" s="6"/>
      <c r="D52" s="7">
        <v>379373.4</v>
      </c>
    </row>
    <row r="53" spans="1:4" x14ac:dyDescent="0.25">
      <c r="A53" s="4"/>
      <c r="B53" s="5" t="s">
        <v>11</v>
      </c>
      <c r="C53" s="7">
        <v>377710.2</v>
      </c>
      <c r="D53" s="6"/>
    </row>
    <row r="54" spans="1:4" x14ac:dyDescent="0.25">
      <c r="A54" s="8"/>
      <c r="B54" s="1" t="s">
        <v>14</v>
      </c>
      <c r="C54" s="3">
        <v>377710.2</v>
      </c>
      <c r="D54" s="3">
        <v>379373.4</v>
      </c>
    </row>
    <row r="55" spans="1:4" ht="36" x14ac:dyDescent="0.25">
      <c r="A55" s="1" t="s">
        <v>27</v>
      </c>
      <c r="B55" s="1" t="s">
        <v>9</v>
      </c>
      <c r="C55" s="2"/>
      <c r="D55" s="2"/>
    </row>
    <row r="56" spans="1:4" x14ac:dyDescent="0.25">
      <c r="A56" s="4"/>
      <c r="B56" s="5" t="s">
        <v>16</v>
      </c>
      <c r="C56" s="6"/>
      <c r="D56" s="7">
        <v>3202.8</v>
      </c>
    </row>
    <row r="57" spans="1:4" x14ac:dyDescent="0.25">
      <c r="A57" s="4"/>
      <c r="B57" s="5" t="s">
        <v>11</v>
      </c>
      <c r="C57" s="7">
        <v>3202.8</v>
      </c>
      <c r="D57" s="6"/>
    </row>
    <row r="58" spans="1:4" x14ac:dyDescent="0.25">
      <c r="A58" s="8"/>
      <c r="B58" s="1" t="s">
        <v>14</v>
      </c>
      <c r="C58" s="3">
        <v>3202.8</v>
      </c>
      <c r="D58" s="3">
        <v>3202.8</v>
      </c>
    </row>
    <row r="59" spans="1:4" ht="36" x14ac:dyDescent="0.25">
      <c r="A59" s="1" t="s">
        <v>28</v>
      </c>
      <c r="B59" s="1" t="s">
        <v>9</v>
      </c>
      <c r="C59" s="2"/>
      <c r="D59" s="2"/>
    </row>
    <row r="60" spans="1:4" x14ac:dyDescent="0.25">
      <c r="A60" s="4"/>
      <c r="B60" s="5" t="s">
        <v>10</v>
      </c>
      <c r="C60" s="6"/>
      <c r="D60" s="7">
        <v>184560</v>
      </c>
    </row>
    <row r="61" spans="1:4" x14ac:dyDescent="0.25">
      <c r="A61" s="4"/>
      <c r="B61" s="5" t="s">
        <v>11</v>
      </c>
      <c r="C61" s="7">
        <v>162250</v>
      </c>
      <c r="D61" s="6"/>
    </row>
    <row r="62" spans="1:4" x14ac:dyDescent="0.25">
      <c r="A62" s="8"/>
      <c r="B62" s="1" t="s">
        <v>14</v>
      </c>
      <c r="C62" s="3">
        <v>162250</v>
      </c>
      <c r="D62" s="3">
        <v>184560</v>
      </c>
    </row>
    <row r="63" spans="1:4" ht="36" x14ac:dyDescent="0.25">
      <c r="A63" s="8"/>
      <c r="B63" s="1" t="s">
        <v>29</v>
      </c>
      <c r="C63" s="2"/>
      <c r="D63" s="3">
        <v>22310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2021-04-13T10:45:34Z</cp:lastPrinted>
  <dcterms:created xsi:type="dcterms:W3CDTF">2020-05-27T10:30:06Z</dcterms:created>
  <dcterms:modified xsi:type="dcterms:W3CDTF">2021-04-16T21:57:49Z</dcterms:modified>
</cp:coreProperties>
</file>