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ConsultantPlus_IC\ConsultantPlus_IC_PROF\RECEIVE\"/>
    </mc:Choice>
  </mc:AlternateContent>
  <xr:revisionPtr revIDLastSave="0" documentId="13_ncr:1_{5CC5B566-872B-4428-A9E9-D1832D688C34}" xr6:coauthVersionLast="46" xr6:coauthVersionMax="46" xr10:uidLastSave="{00000000-0000-0000-0000-000000000000}"/>
  <bookViews>
    <workbookView xWindow="30030" yWindow="2565" windowWidth="21600" windowHeight="1138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4" i="1"/>
  <c r="K23" i="1" s="1"/>
  <c r="C21" i="1"/>
  <c r="E21" i="1" s="1"/>
  <c r="F21" i="1"/>
  <c r="G21" i="1"/>
  <c r="E22" i="1"/>
  <c r="F22" i="1"/>
  <c r="H22" i="1" s="1"/>
  <c r="J22" i="1" s="1"/>
  <c r="E6" i="1"/>
  <c r="F6" i="1"/>
  <c r="H6" i="1" s="1"/>
  <c r="E7" i="1"/>
  <c r="F7" i="1"/>
  <c r="H7" i="1" s="1"/>
  <c r="E8" i="1"/>
  <c r="F8" i="1"/>
  <c r="H8" i="1" s="1"/>
  <c r="J8" i="1" s="1"/>
  <c r="E9" i="1"/>
  <c r="F9" i="1"/>
  <c r="H9" i="1" s="1"/>
  <c r="J9" i="1" s="1"/>
  <c r="E10" i="1"/>
  <c r="F10" i="1"/>
  <c r="G10" i="1"/>
  <c r="H10" i="1" s="1"/>
  <c r="J10" i="1" s="1"/>
  <c r="E11" i="1"/>
  <c r="F11" i="1"/>
  <c r="H11" i="1" s="1"/>
  <c r="E12" i="1"/>
  <c r="F12" i="1"/>
  <c r="H12" i="1"/>
  <c r="E13" i="1"/>
  <c r="F13" i="1"/>
  <c r="H13" i="1" s="1"/>
  <c r="E14" i="1"/>
  <c r="F14" i="1"/>
  <c r="H14" i="1" s="1"/>
  <c r="E15" i="1"/>
  <c r="F15" i="1"/>
  <c r="H15" i="1" s="1"/>
  <c r="C16" i="1"/>
  <c r="E16" i="1" s="1"/>
  <c r="E5" i="1"/>
  <c r="F5" i="1"/>
  <c r="H5" i="1" s="1"/>
  <c r="F20" i="1"/>
  <c r="H20" i="1" s="1"/>
  <c r="E20" i="1"/>
  <c r="C19" i="1"/>
  <c r="F19" i="1" s="1"/>
  <c r="H19" i="1" s="1"/>
  <c r="F16" i="1" l="1"/>
  <c r="H16" i="1" s="1"/>
  <c r="J7" i="1"/>
  <c r="J14" i="1"/>
  <c r="J6" i="1"/>
  <c r="J12" i="1"/>
  <c r="J11" i="1"/>
  <c r="J16" i="1"/>
  <c r="J15" i="1"/>
  <c r="H21" i="1"/>
  <c r="J21" i="1" s="1"/>
  <c r="J13" i="1"/>
  <c r="J20" i="1"/>
  <c r="J5" i="1"/>
  <c r="H4" i="1"/>
  <c r="E19" i="1"/>
  <c r="E4" i="1"/>
  <c r="J4" i="1" s="1"/>
  <c r="H18" i="1" l="1"/>
  <c r="H23" i="1" s="1"/>
  <c r="J19" i="1"/>
  <c r="E18" i="1"/>
  <c r="J18" i="1" l="1"/>
  <c r="E23" i="1"/>
  <c r="J23" i="1" s="1"/>
</calcChain>
</file>

<file path=xl/sharedStrings.xml><?xml version="1.0" encoding="utf-8"?>
<sst xmlns="http://schemas.openxmlformats.org/spreadsheetml/2006/main" count="47" uniqueCount="34">
  <si>
    <t>№ п\п</t>
  </si>
  <si>
    <t>Наименование статьи затрат</t>
  </si>
  <si>
    <t>Жилищные услуги</t>
  </si>
  <si>
    <t>АУР</t>
  </si>
  <si>
    <t>лифт</t>
  </si>
  <si>
    <t>ПЗУ</t>
  </si>
  <si>
    <t>санитарное содержание территории</t>
  </si>
  <si>
    <t>Прочие услуги</t>
  </si>
  <si>
    <t>пропускной режим(придомовая территория)</t>
  </si>
  <si>
    <t>сменные коврики</t>
  </si>
  <si>
    <t>диспетчер</t>
  </si>
  <si>
    <t>управление МКД</t>
  </si>
  <si>
    <t>Итого:</t>
  </si>
  <si>
    <t xml:space="preserve">АППЗ </t>
  </si>
  <si>
    <t xml:space="preserve">содержание общ.имущества </t>
  </si>
  <si>
    <t xml:space="preserve">эксплуатация общедомовых приборов учета </t>
  </si>
  <si>
    <t>объединенная диспетч.система</t>
  </si>
  <si>
    <t>аварийно-диспетчерское обслуживание</t>
  </si>
  <si>
    <t>вывоз мусора</t>
  </si>
  <si>
    <t>текущий ремонт</t>
  </si>
  <si>
    <t>Сумма по смете январь-июнь 2020 (по тарифам 2019)</t>
  </si>
  <si>
    <t>Сумма по смете   июль-декабрь 2020 (по тарифам от 01.07.2020)</t>
  </si>
  <si>
    <t>Тариф</t>
  </si>
  <si>
    <t>Площадь</t>
  </si>
  <si>
    <t>только 1 парадная</t>
  </si>
  <si>
    <t>без 1-х этажей</t>
  </si>
  <si>
    <t>только жилые</t>
  </si>
  <si>
    <t>все</t>
  </si>
  <si>
    <t>без паркинга</t>
  </si>
  <si>
    <t>услуги РЦ (по кол-ву л\с)</t>
  </si>
  <si>
    <t>Комментарий к расчетной площади</t>
  </si>
  <si>
    <t>Итого смета 2020</t>
  </si>
  <si>
    <t>Итого факт.затраты 2020</t>
  </si>
  <si>
    <t>Исполнение сметы ТСН «ТСЖ «Преображенское»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</si>
</sst>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/>
    <xf numFmtId="4" fontId="4" fillId="0" borderId="2" xfId="1" applyNumberFormat="1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0" fontId="5" fillId="0" borderId="1" xfId="1" applyNumberFormat="1" applyFont="1" applyFill="1" applyBorder="1" applyAlignment="1">
      <alignment vertical="top" wrapText="1" indent="3"/>
    </xf>
    <xf numFmtId="4" fontId="5" fillId="0" borderId="2" xfId="1" applyNumberFormat="1" applyFont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wrapText="1"/>
    </xf>
    <xf numFmtId="0" fontId="4" fillId="0" borderId="1" xfId="1" applyNumberFormat="1" applyFont="1" applyFill="1" applyBorder="1" applyAlignment="1">
      <alignment vertical="top" wrapText="1" indent="3"/>
    </xf>
    <xf numFmtId="0" fontId="3" fillId="0" borderId="0" xfId="0" applyFont="1" applyBorder="1"/>
    <xf numFmtId="4" fontId="4" fillId="0" borderId="0" xfId="1" applyNumberFormat="1" applyFont="1" applyBorder="1" applyAlignment="1">
      <alignment horizontal="center" vertical="top" wrapText="1"/>
    </xf>
    <xf numFmtId="49" fontId="3" fillId="0" borderId="0" xfId="0" applyNumberFormat="1" applyFont="1"/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abSelected="1" workbookViewId="0">
      <selection activeCell="B3" sqref="B3"/>
    </sheetView>
  </sheetViews>
  <sheetFormatPr defaultRowHeight="12.75" x14ac:dyDescent="0.2"/>
  <cols>
    <col min="1" max="1" width="9.140625" style="1"/>
    <col min="2" max="2" width="45.85546875" style="1" customWidth="1"/>
    <col min="3" max="7" width="16.140625" style="20" hidden="1" customWidth="1"/>
    <col min="8" max="8" width="19.42578125" style="20" hidden="1" customWidth="1"/>
    <col min="9" max="9" width="15.42578125" style="18" hidden="1" customWidth="1"/>
    <col min="10" max="10" width="15.42578125" style="19" customWidth="1"/>
    <col min="11" max="11" width="19" style="1" customWidth="1"/>
    <col min="12" max="16384" width="9.140625" style="1"/>
  </cols>
  <sheetData>
    <row r="1" spans="1:11" x14ac:dyDescent="0.2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ht="50.25" customHeight="1" x14ac:dyDescent="0.2">
      <c r="A3" s="2" t="s">
        <v>0</v>
      </c>
      <c r="B3" s="2" t="s">
        <v>1</v>
      </c>
      <c r="C3" s="3" t="s">
        <v>23</v>
      </c>
      <c r="D3" s="3" t="s">
        <v>22</v>
      </c>
      <c r="E3" s="3" t="s">
        <v>20</v>
      </c>
      <c r="F3" s="3" t="s">
        <v>23</v>
      </c>
      <c r="G3" s="3" t="s">
        <v>22</v>
      </c>
      <c r="H3" s="4" t="s">
        <v>21</v>
      </c>
      <c r="I3" s="5" t="s">
        <v>30</v>
      </c>
      <c r="J3" s="6" t="s">
        <v>31</v>
      </c>
      <c r="K3" s="5" t="s">
        <v>32</v>
      </c>
    </row>
    <row r="4" spans="1:11" x14ac:dyDescent="0.2">
      <c r="A4" s="7"/>
      <c r="B4" s="8" t="s">
        <v>2</v>
      </c>
      <c r="C4" s="9"/>
      <c r="D4" s="9"/>
      <c r="E4" s="9">
        <f>SUM(E5:E16)</f>
        <v>3401416.3559999997</v>
      </c>
      <c r="F4" s="9"/>
      <c r="G4" s="9"/>
      <c r="H4" s="9">
        <f>SUM(H5:H16)</f>
        <v>3513946.5959999999</v>
      </c>
      <c r="I4" s="10"/>
      <c r="J4" s="11">
        <f>E4+H4</f>
        <v>6915362.9519999996</v>
      </c>
      <c r="K4" s="11">
        <f>SUM(K5:K16)</f>
        <v>6642017.3500000006</v>
      </c>
    </row>
    <row r="5" spans="1:11" ht="25.5" x14ac:dyDescent="0.2">
      <c r="A5" s="7">
        <v>1</v>
      </c>
      <c r="B5" s="12" t="s">
        <v>13</v>
      </c>
      <c r="C5" s="13">
        <v>4010.3</v>
      </c>
      <c r="D5" s="13">
        <v>0.44</v>
      </c>
      <c r="E5" s="13">
        <f t="shared" ref="E5:E16" si="0">C5*D5*6</f>
        <v>10587.192000000001</v>
      </c>
      <c r="F5" s="13">
        <f>C5</f>
        <v>4010.3</v>
      </c>
      <c r="G5" s="13">
        <v>0.44</v>
      </c>
      <c r="H5" s="13">
        <f>F5*G5*6</f>
        <v>10587.192000000001</v>
      </c>
      <c r="I5" s="10" t="s">
        <v>24</v>
      </c>
      <c r="J5" s="14">
        <f>E5+H5</f>
        <v>21174.384000000002</v>
      </c>
      <c r="K5" s="14">
        <v>21174.36</v>
      </c>
    </row>
    <row r="6" spans="1:11" x14ac:dyDescent="0.2">
      <c r="A6" s="7">
        <v>2</v>
      </c>
      <c r="B6" s="12" t="s">
        <v>3</v>
      </c>
      <c r="C6" s="13">
        <v>17768.8</v>
      </c>
      <c r="D6" s="13">
        <v>4.4000000000000004</v>
      </c>
      <c r="E6" s="13">
        <f t="shared" si="0"/>
        <v>469096.32</v>
      </c>
      <c r="F6" s="13">
        <f t="shared" ref="F6:F16" si="1">C6</f>
        <v>17768.8</v>
      </c>
      <c r="G6" s="13">
        <v>5.16</v>
      </c>
      <c r="H6" s="13">
        <f t="shared" ref="H6:H16" si="2">F6*G6*6</f>
        <v>550122.04799999995</v>
      </c>
      <c r="I6" s="10" t="s">
        <v>27</v>
      </c>
      <c r="J6" s="14">
        <f t="shared" ref="J6:J23" si="3">E6+H6</f>
        <v>1019218.368</v>
      </c>
      <c r="K6" s="14">
        <v>1192132.8400000001</v>
      </c>
    </row>
    <row r="7" spans="1:11" x14ac:dyDescent="0.2">
      <c r="A7" s="7">
        <v>3</v>
      </c>
      <c r="B7" s="12" t="s">
        <v>4</v>
      </c>
      <c r="C7" s="13">
        <v>16423.900000000001</v>
      </c>
      <c r="D7" s="13">
        <v>2.4</v>
      </c>
      <c r="E7" s="13">
        <f t="shared" si="0"/>
        <v>236504.16</v>
      </c>
      <c r="F7" s="13">
        <f t="shared" si="1"/>
        <v>16423.900000000001</v>
      </c>
      <c r="G7" s="13">
        <v>3.12</v>
      </c>
      <c r="H7" s="13">
        <f t="shared" si="2"/>
        <v>307455.40800000005</v>
      </c>
      <c r="I7" s="10" t="s">
        <v>25</v>
      </c>
      <c r="J7" s="14">
        <f t="shared" si="3"/>
        <v>543959.56800000009</v>
      </c>
      <c r="K7" s="14">
        <v>492276.56</v>
      </c>
    </row>
    <row r="8" spans="1:11" x14ac:dyDescent="0.2">
      <c r="A8" s="7">
        <v>4</v>
      </c>
      <c r="B8" s="12" t="s">
        <v>5</v>
      </c>
      <c r="C8" s="13">
        <v>10015.799999999999</v>
      </c>
      <c r="D8" s="13">
        <v>0.34</v>
      </c>
      <c r="E8" s="13">
        <f t="shared" si="0"/>
        <v>20432.232</v>
      </c>
      <c r="F8" s="13">
        <f t="shared" si="1"/>
        <v>10015.799999999999</v>
      </c>
      <c r="G8" s="13">
        <v>0.34</v>
      </c>
      <c r="H8" s="13">
        <f t="shared" si="2"/>
        <v>20432.232</v>
      </c>
      <c r="I8" s="10" t="s">
        <v>26</v>
      </c>
      <c r="J8" s="14">
        <f t="shared" si="3"/>
        <v>40864.464</v>
      </c>
      <c r="K8" s="14">
        <v>40864.44</v>
      </c>
    </row>
    <row r="9" spans="1:11" x14ac:dyDescent="0.2">
      <c r="A9" s="7">
        <v>5</v>
      </c>
      <c r="B9" s="12" t="s">
        <v>6</v>
      </c>
      <c r="C9" s="13">
        <v>17768.8</v>
      </c>
      <c r="D9" s="13">
        <v>1.91</v>
      </c>
      <c r="E9" s="13">
        <f t="shared" si="0"/>
        <v>203630.44799999997</v>
      </c>
      <c r="F9" s="13">
        <f t="shared" si="1"/>
        <v>17768.8</v>
      </c>
      <c r="G9" s="13">
        <v>2.02</v>
      </c>
      <c r="H9" s="13">
        <f t="shared" si="2"/>
        <v>215357.85600000003</v>
      </c>
      <c r="I9" s="10" t="s">
        <v>27</v>
      </c>
      <c r="J9" s="14">
        <f t="shared" si="3"/>
        <v>418988.304</v>
      </c>
      <c r="K9" s="14">
        <v>568661.14</v>
      </c>
    </row>
    <row r="10" spans="1:11" x14ac:dyDescent="0.2">
      <c r="A10" s="7">
        <v>6</v>
      </c>
      <c r="B10" s="12" t="s">
        <v>14</v>
      </c>
      <c r="C10" s="13">
        <v>17768.8</v>
      </c>
      <c r="D10" s="13">
        <v>6.6</v>
      </c>
      <c r="E10" s="13">
        <f t="shared" si="0"/>
        <v>703644.48</v>
      </c>
      <c r="F10" s="13">
        <f t="shared" si="1"/>
        <v>17768.8</v>
      </c>
      <c r="G10" s="13">
        <f>13.02-G16-G15-G14</f>
        <v>6.5</v>
      </c>
      <c r="H10" s="13">
        <f t="shared" si="2"/>
        <v>692983.2</v>
      </c>
      <c r="I10" s="10" t="s">
        <v>27</v>
      </c>
      <c r="J10" s="14">
        <f t="shared" si="3"/>
        <v>1396627.68</v>
      </c>
      <c r="K10" s="14">
        <v>1663447.52</v>
      </c>
    </row>
    <row r="11" spans="1:11" x14ac:dyDescent="0.2">
      <c r="A11" s="7">
        <v>7</v>
      </c>
      <c r="B11" s="12" t="s">
        <v>15</v>
      </c>
      <c r="C11" s="13">
        <v>17768.8</v>
      </c>
      <c r="D11" s="13">
        <v>1.46</v>
      </c>
      <c r="E11" s="13">
        <f t="shared" si="0"/>
        <v>155654.68799999997</v>
      </c>
      <c r="F11" s="13">
        <f t="shared" si="1"/>
        <v>17768.8</v>
      </c>
      <c r="G11" s="13">
        <v>0.74</v>
      </c>
      <c r="H11" s="13">
        <f t="shared" si="2"/>
        <v>78893.471999999994</v>
      </c>
      <c r="I11" s="10" t="s">
        <v>27</v>
      </c>
      <c r="J11" s="14">
        <f t="shared" si="3"/>
        <v>234548.15999999997</v>
      </c>
      <c r="K11" s="14">
        <v>524492</v>
      </c>
    </row>
    <row r="12" spans="1:11" x14ac:dyDescent="0.2">
      <c r="A12" s="7">
        <v>8</v>
      </c>
      <c r="B12" s="12" t="s">
        <v>19</v>
      </c>
      <c r="C12" s="13">
        <v>17768.8</v>
      </c>
      <c r="D12" s="13">
        <v>6.31</v>
      </c>
      <c r="E12" s="13">
        <f t="shared" si="0"/>
        <v>672726.76799999992</v>
      </c>
      <c r="F12" s="13">
        <f t="shared" si="1"/>
        <v>17768.8</v>
      </c>
      <c r="G12" s="13">
        <v>6.33</v>
      </c>
      <c r="H12" s="13">
        <f t="shared" si="2"/>
        <v>674859.02399999998</v>
      </c>
      <c r="I12" s="10" t="s">
        <v>27</v>
      </c>
      <c r="J12" s="14">
        <f t="shared" si="3"/>
        <v>1347585.7919999999</v>
      </c>
      <c r="K12" s="14">
        <v>571368.5</v>
      </c>
    </row>
    <row r="13" spans="1:11" x14ac:dyDescent="0.2">
      <c r="A13" s="7">
        <v>9</v>
      </c>
      <c r="B13" s="12" t="s">
        <v>11</v>
      </c>
      <c r="C13" s="13">
        <v>17768.8</v>
      </c>
      <c r="D13" s="13">
        <v>3.05</v>
      </c>
      <c r="E13" s="13">
        <f t="shared" si="0"/>
        <v>325169.03999999998</v>
      </c>
      <c r="F13" s="13">
        <f t="shared" si="1"/>
        <v>17768.8</v>
      </c>
      <c r="G13" s="13">
        <v>3.73</v>
      </c>
      <c r="H13" s="13">
        <f t="shared" si="2"/>
        <v>397665.74399999995</v>
      </c>
      <c r="I13" s="10" t="s">
        <v>27</v>
      </c>
      <c r="J13" s="14">
        <f t="shared" si="3"/>
        <v>722834.78399999999</v>
      </c>
      <c r="K13" s="14">
        <v>819895.83</v>
      </c>
    </row>
    <row r="14" spans="1:11" x14ac:dyDescent="0.2">
      <c r="A14" s="7">
        <v>10</v>
      </c>
      <c r="B14" s="12" t="s">
        <v>16</v>
      </c>
      <c r="C14" s="13">
        <v>17768.8</v>
      </c>
      <c r="D14" s="13">
        <v>0.46</v>
      </c>
      <c r="E14" s="13">
        <f t="shared" si="0"/>
        <v>49041.887999999999</v>
      </c>
      <c r="F14" s="13">
        <f t="shared" si="1"/>
        <v>17768.8</v>
      </c>
      <c r="G14" s="13">
        <v>0.46</v>
      </c>
      <c r="H14" s="13">
        <f t="shared" si="2"/>
        <v>49041.887999999999</v>
      </c>
      <c r="I14" s="10" t="s">
        <v>27</v>
      </c>
      <c r="J14" s="14">
        <f t="shared" si="3"/>
        <v>98083.775999999998</v>
      </c>
      <c r="K14" s="14">
        <v>97920</v>
      </c>
    </row>
    <row r="15" spans="1:11" x14ac:dyDescent="0.2">
      <c r="A15" s="7">
        <v>11</v>
      </c>
      <c r="B15" s="12" t="s">
        <v>17</v>
      </c>
      <c r="C15" s="13">
        <v>17768.8</v>
      </c>
      <c r="D15" s="13">
        <v>1.4</v>
      </c>
      <c r="E15" s="13">
        <f t="shared" si="0"/>
        <v>149257.91999999998</v>
      </c>
      <c r="F15" s="13">
        <f t="shared" si="1"/>
        <v>17768.8</v>
      </c>
      <c r="G15" s="13">
        <v>1.04</v>
      </c>
      <c r="H15" s="13">
        <f t="shared" si="2"/>
        <v>110877.31200000001</v>
      </c>
      <c r="I15" s="10" t="s">
        <v>27</v>
      </c>
      <c r="J15" s="14">
        <f t="shared" si="3"/>
        <v>260135.23199999999</v>
      </c>
      <c r="K15" s="14">
        <v>221837.76</v>
      </c>
    </row>
    <row r="16" spans="1:11" x14ac:dyDescent="0.2">
      <c r="A16" s="7">
        <v>12</v>
      </c>
      <c r="B16" s="12" t="s">
        <v>18</v>
      </c>
      <c r="C16" s="13">
        <f>17768.8-4300.3</f>
        <v>13468.5</v>
      </c>
      <c r="D16" s="13">
        <v>5.0199999999999996</v>
      </c>
      <c r="E16" s="13">
        <f t="shared" si="0"/>
        <v>405671.22</v>
      </c>
      <c r="F16" s="13">
        <f t="shared" si="1"/>
        <v>13468.5</v>
      </c>
      <c r="G16" s="13">
        <v>5.0199999999999996</v>
      </c>
      <c r="H16" s="13">
        <f t="shared" si="2"/>
        <v>405671.22</v>
      </c>
      <c r="I16" s="10" t="s">
        <v>28</v>
      </c>
      <c r="J16" s="14">
        <f t="shared" si="3"/>
        <v>811342.44</v>
      </c>
      <c r="K16" s="14">
        <v>427946.4</v>
      </c>
    </row>
    <row r="17" spans="1:11" x14ac:dyDescent="0.2">
      <c r="A17" s="7"/>
      <c r="B17" s="7"/>
      <c r="C17" s="13"/>
      <c r="D17" s="13"/>
      <c r="E17" s="13"/>
      <c r="F17" s="13"/>
      <c r="G17" s="13"/>
      <c r="H17" s="13"/>
      <c r="I17" s="10"/>
      <c r="J17" s="14"/>
    </row>
    <row r="18" spans="1:11" x14ac:dyDescent="0.2">
      <c r="A18" s="7"/>
      <c r="B18" s="15" t="s">
        <v>7</v>
      </c>
      <c r="C18" s="9"/>
      <c r="D18" s="9"/>
      <c r="E18" s="9">
        <f>SUM(E19:E22)</f>
        <v>1151116.8540000001</v>
      </c>
      <c r="F18" s="9"/>
      <c r="G18" s="9"/>
      <c r="H18" s="9">
        <f>SUM(H19:H22)</f>
        <v>1431136.7819999999</v>
      </c>
      <c r="I18" s="10"/>
      <c r="J18" s="11">
        <f t="shared" si="3"/>
        <v>2582253.6359999999</v>
      </c>
      <c r="K18" s="11">
        <f>SUM(K19:K22)</f>
        <v>2691382.51</v>
      </c>
    </row>
    <row r="19" spans="1:11" x14ac:dyDescent="0.2">
      <c r="A19" s="7">
        <v>1</v>
      </c>
      <c r="B19" s="12" t="s">
        <v>10</v>
      </c>
      <c r="C19" s="13">
        <f>C21</f>
        <v>13468.5</v>
      </c>
      <c r="D19" s="13">
        <v>5.67</v>
      </c>
      <c r="E19" s="13">
        <f>C19*D19*6</f>
        <v>458198.37</v>
      </c>
      <c r="F19" s="13">
        <f>C19</f>
        <v>13468.5</v>
      </c>
      <c r="G19" s="13">
        <v>8.99</v>
      </c>
      <c r="H19" s="13">
        <f>F19*G19*6</f>
        <v>726490.89</v>
      </c>
      <c r="I19" s="10" t="s">
        <v>28</v>
      </c>
      <c r="J19" s="14">
        <f t="shared" si="3"/>
        <v>1184689.26</v>
      </c>
      <c r="K19" s="14">
        <v>1326381.8899999999</v>
      </c>
    </row>
    <row r="20" spans="1:11" x14ac:dyDescent="0.2">
      <c r="A20" s="7">
        <v>2</v>
      </c>
      <c r="B20" s="12" t="s">
        <v>8</v>
      </c>
      <c r="C20" s="13">
        <v>17768.8</v>
      </c>
      <c r="D20" s="13">
        <v>5.88</v>
      </c>
      <c r="E20" s="13">
        <f>C20*D20*6</f>
        <v>626883.26399999997</v>
      </c>
      <c r="F20" s="13">
        <f t="shared" ref="F20:F22" si="4">C20</f>
        <v>17768.8</v>
      </c>
      <c r="G20" s="13">
        <v>5.99</v>
      </c>
      <c r="H20" s="13">
        <f t="shared" ref="H20:H22" si="5">F20*G20*6</f>
        <v>638610.67200000002</v>
      </c>
      <c r="I20" s="10" t="s">
        <v>27</v>
      </c>
      <c r="J20" s="14">
        <f t="shared" si="3"/>
        <v>1265493.936</v>
      </c>
      <c r="K20" s="14">
        <v>1229500.22</v>
      </c>
    </row>
    <row r="21" spans="1:11" x14ac:dyDescent="0.2">
      <c r="A21" s="7">
        <v>3</v>
      </c>
      <c r="B21" s="12" t="s">
        <v>9</v>
      </c>
      <c r="C21" s="13">
        <f>17768.8-4300.3</f>
        <v>13468.5</v>
      </c>
      <c r="D21" s="13">
        <v>0.62</v>
      </c>
      <c r="E21" s="13">
        <f>C21*D21*6</f>
        <v>50102.819999999992</v>
      </c>
      <c r="F21" s="13">
        <f t="shared" si="4"/>
        <v>13468.5</v>
      </c>
      <c r="G21" s="13">
        <f t="shared" ref="G21" si="6">D21</f>
        <v>0.62</v>
      </c>
      <c r="H21" s="13">
        <f t="shared" si="5"/>
        <v>50102.819999999992</v>
      </c>
      <c r="I21" s="10" t="s">
        <v>28</v>
      </c>
      <c r="J21" s="14">
        <f t="shared" si="3"/>
        <v>100205.63999999998</v>
      </c>
      <c r="K21" s="14">
        <v>102102</v>
      </c>
    </row>
    <row r="22" spans="1:11" x14ac:dyDescent="0.2">
      <c r="A22" s="7">
        <v>4</v>
      </c>
      <c r="B22" s="12" t="s">
        <v>29</v>
      </c>
      <c r="C22" s="13">
        <v>142</v>
      </c>
      <c r="D22" s="13">
        <v>18.7</v>
      </c>
      <c r="E22" s="13">
        <f>C22*D22*6</f>
        <v>15932.400000000001</v>
      </c>
      <c r="F22" s="13">
        <f t="shared" si="4"/>
        <v>142</v>
      </c>
      <c r="G22" s="13">
        <v>18.7</v>
      </c>
      <c r="H22" s="13">
        <f t="shared" si="5"/>
        <v>15932.400000000001</v>
      </c>
      <c r="I22" s="10" t="s">
        <v>27</v>
      </c>
      <c r="J22" s="14">
        <f t="shared" si="3"/>
        <v>31864.800000000003</v>
      </c>
      <c r="K22" s="14">
        <v>33398.400000000001</v>
      </c>
    </row>
    <row r="23" spans="1:11" x14ac:dyDescent="0.2">
      <c r="A23" s="7"/>
      <c r="B23" s="7" t="s">
        <v>12</v>
      </c>
      <c r="C23" s="9"/>
      <c r="D23" s="9"/>
      <c r="E23" s="9">
        <f>E18+E4</f>
        <v>4552533.21</v>
      </c>
      <c r="F23" s="9"/>
      <c r="G23" s="9"/>
      <c r="H23" s="9">
        <f>H18+H4</f>
        <v>4945083.3779999996</v>
      </c>
      <c r="I23" s="10"/>
      <c r="J23" s="11">
        <f t="shared" si="3"/>
        <v>9497616.5879999995</v>
      </c>
      <c r="K23" s="11">
        <f>K4+K18</f>
        <v>9333399.8599999994</v>
      </c>
    </row>
    <row r="24" spans="1:11" x14ac:dyDescent="0.2">
      <c r="A24" s="16"/>
      <c r="B24" s="16"/>
      <c r="C24" s="17"/>
      <c r="D24" s="17"/>
      <c r="E24" s="17"/>
      <c r="F24" s="17"/>
      <c r="G24" s="17"/>
      <c r="H24" s="17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2021-04-13T10:28:37Z</cp:lastPrinted>
  <dcterms:created xsi:type="dcterms:W3CDTF">2020-04-17T09:57:48Z</dcterms:created>
  <dcterms:modified xsi:type="dcterms:W3CDTF">2021-04-16T21:59:16Z</dcterms:modified>
</cp:coreProperties>
</file>