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ConsultantPlus_IC\ConsultantPlus_IC_PROF\RECEIVE\"/>
    </mc:Choice>
  </mc:AlternateContent>
  <xr:revisionPtr revIDLastSave="0" documentId="13_ncr:1_{533A3C92-DCC4-4019-8DA0-0882A60E490E}" xr6:coauthVersionLast="46" xr6:coauthVersionMax="46" xr10:uidLastSave="{00000000-0000-0000-0000-000000000000}"/>
  <bookViews>
    <workbookView xWindow="30720" yWindow="3255" windowWidth="21600" windowHeight="113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6" i="1" l="1"/>
  <c r="E6" i="1" s="1"/>
  <c r="B9" i="1"/>
  <c r="B4" i="1"/>
  <c r="C4" i="1"/>
  <c r="B11" i="1"/>
  <c r="D10" i="1"/>
  <c r="E10" i="1" s="1"/>
  <c r="D4" i="1" l="1"/>
  <c r="D5" i="1"/>
  <c r="E5" i="1" s="1"/>
  <c r="D7" i="1"/>
  <c r="E7" i="1" s="1"/>
  <c r="D8" i="1"/>
  <c r="E8" i="1" s="1"/>
  <c r="D9" i="1"/>
  <c r="E9" i="1" s="1"/>
  <c r="D11" i="1"/>
  <c r="E11" i="1" s="1"/>
  <c r="C12" i="1"/>
  <c r="B12" i="1"/>
  <c r="D12" i="1" l="1"/>
  <c r="E4" i="1"/>
  <c r="E12" i="1" s="1"/>
</calcChain>
</file>

<file path=xl/sharedStrings.xml><?xml version="1.0" encoding="utf-8"?>
<sst xmlns="http://schemas.openxmlformats.org/spreadsheetml/2006/main" count="23" uniqueCount="20">
  <si>
    <t>диспетчеры</t>
  </si>
  <si>
    <t>деж.администр.</t>
  </si>
  <si>
    <t>управляющий</t>
  </si>
  <si>
    <t>дворник</t>
  </si>
  <si>
    <t>сантехник</t>
  </si>
  <si>
    <t>АУР</t>
  </si>
  <si>
    <t>Всего:</t>
  </si>
  <si>
    <t>председ.+бухг.</t>
  </si>
  <si>
    <t>Страх.взносы</t>
  </si>
  <si>
    <t>диспетчер</t>
  </si>
  <si>
    <t>пропускной режим</t>
  </si>
  <si>
    <t>управление МКД</t>
  </si>
  <si>
    <t>содерж.общ.им-ва</t>
  </si>
  <si>
    <t>Б\л</t>
  </si>
  <si>
    <t>Расходы на ЗП</t>
  </si>
  <si>
    <t>проп.реж.терр.парк</t>
  </si>
  <si>
    <t>ФОТ 2020</t>
  </si>
  <si>
    <t>уборщицы</t>
  </si>
  <si>
    <t>Статья бюджета</t>
  </si>
  <si>
    <t>Расшифровка ФОТ и страховых взносов по статьям ТСН «ТСЖ «Преображенское»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</si>
</sst>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" fontId="2" fillId="2" borderId="1" xfId="1" applyNumberFormat="1" applyFont="1" applyFill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right"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sqref="A1:F1"/>
    </sheetView>
  </sheetViews>
  <sheetFormatPr defaultRowHeight="12.75" x14ac:dyDescent="0.2"/>
  <cols>
    <col min="1" max="1" width="16.140625" style="3" customWidth="1"/>
    <col min="2" max="2" width="11.7109375" style="3" bestFit="1" customWidth="1"/>
    <col min="3" max="3" width="11.28515625" style="3" customWidth="1"/>
    <col min="4" max="4" width="14.7109375" style="3" customWidth="1"/>
    <col min="5" max="5" width="14.42578125" style="3" customWidth="1"/>
    <col min="6" max="6" width="23.28515625" style="3" customWidth="1"/>
    <col min="7" max="16384" width="9.140625" style="3"/>
  </cols>
  <sheetData>
    <row r="1" spans="1:6" x14ac:dyDescent="0.2">
      <c r="A1" s="9" t="s">
        <v>19</v>
      </c>
      <c r="B1" s="9"/>
      <c r="C1" s="9"/>
      <c r="D1" s="9"/>
      <c r="E1" s="9"/>
      <c r="F1" s="9"/>
    </row>
    <row r="3" spans="1:6" x14ac:dyDescent="0.2">
      <c r="A3" s="4"/>
      <c r="B3" s="4" t="s">
        <v>16</v>
      </c>
      <c r="C3" s="4" t="s">
        <v>13</v>
      </c>
      <c r="D3" s="4" t="s">
        <v>14</v>
      </c>
      <c r="E3" s="4" t="s">
        <v>8</v>
      </c>
      <c r="F3" s="4" t="s">
        <v>18</v>
      </c>
    </row>
    <row r="4" spans="1:6" x14ac:dyDescent="0.2">
      <c r="A4" s="5" t="s">
        <v>0</v>
      </c>
      <c r="B4" s="1">
        <f>262511.82+192654.69+300174.24+18720+261928.38</f>
        <v>1035989.13</v>
      </c>
      <c r="C4" s="1">
        <f>4631.44+12631.2</f>
        <v>17262.64</v>
      </c>
      <c r="D4" s="1">
        <f t="shared" ref="D4:D11" si="0">B4-C4</f>
        <v>1018726.49</v>
      </c>
      <c r="E4" s="1">
        <f t="shared" ref="E4:E11" si="1">D4*30.2/100</f>
        <v>307655.39997999999</v>
      </c>
      <c r="F4" s="6" t="s">
        <v>9</v>
      </c>
    </row>
    <row r="5" spans="1:6" x14ac:dyDescent="0.2">
      <c r="A5" s="5" t="s">
        <v>1</v>
      </c>
      <c r="B5" s="1">
        <f>52501.18+144213.32+42989.23+45999.95+115826.86+30000+4000+141713.38+95644.89+644347.24+26420.63+16556.48+45001.01+32500.73+91177.26-B8-B6+7491.11</f>
        <v>814616.71999999962</v>
      </c>
      <c r="C5" s="1">
        <v>6207.95</v>
      </c>
      <c r="D5" s="1">
        <f t="shared" si="0"/>
        <v>808408.76999999967</v>
      </c>
      <c r="E5" s="1">
        <f t="shared" si="1"/>
        <v>244139.4485399999</v>
      </c>
      <c r="F5" s="6" t="s">
        <v>10</v>
      </c>
    </row>
    <row r="6" spans="1:6" x14ac:dyDescent="0.2">
      <c r="A6" s="5" t="s">
        <v>1</v>
      </c>
      <c r="B6" s="1">
        <v>285006.84000000003</v>
      </c>
      <c r="C6" s="1"/>
      <c r="D6" s="1">
        <f t="shared" si="0"/>
        <v>285006.84000000003</v>
      </c>
      <c r="E6" s="1">
        <f t="shared" si="1"/>
        <v>86072.06568</v>
      </c>
      <c r="F6" s="6" t="s">
        <v>15</v>
      </c>
    </row>
    <row r="7" spans="1:6" x14ac:dyDescent="0.2">
      <c r="A7" s="5" t="s">
        <v>2</v>
      </c>
      <c r="B7" s="1">
        <v>629720.30000000005</v>
      </c>
      <c r="C7" s="1"/>
      <c r="D7" s="1">
        <f t="shared" si="0"/>
        <v>629720.30000000005</v>
      </c>
      <c r="E7" s="1">
        <f t="shared" si="1"/>
        <v>190175.53060000003</v>
      </c>
      <c r="F7" s="6" t="s">
        <v>11</v>
      </c>
    </row>
    <row r="8" spans="1:6" x14ac:dyDescent="0.2">
      <c r="A8" s="5" t="s">
        <v>3</v>
      </c>
      <c r="B8" s="1">
        <v>436759.71</v>
      </c>
      <c r="C8" s="1"/>
      <c r="D8" s="1">
        <f t="shared" si="0"/>
        <v>436759.71</v>
      </c>
      <c r="E8" s="1">
        <f t="shared" si="1"/>
        <v>131901.43242</v>
      </c>
      <c r="F8" s="6" t="s">
        <v>12</v>
      </c>
    </row>
    <row r="9" spans="1:6" x14ac:dyDescent="0.2">
      <c r="A9" s="5" t="s">
        <v>17</v>
      </c>
      <c r="B9" s="1">
        <f>367733.33+28084.85+4260.87+19600</f>
        <v>419679.05</v>
      </c>
      <c r="C9" s="1">
        <v>4126.32</v>
      </c>
      <c r="D9" s="1">
        <f t="shared" si="0"/>
        <v>415552.73</v>
      </c>
      <c r="E9" s="1">
        <f>D9*30.2/100-2392.95</f>
        <v>123103.97445999998</v>
      </c>
      <c r="F9" s="6" t="s">
        <v>12</v>
      </c>
    </row>
    <row r="10" spans="1:6" x14ac:dyDescent="0.2">
      <c r="A10" s="5" t="s">
        <v>4</v>
      </c>
      <c r="B10" s="1">
        <v>210623.27</v>
      </c>
      <c r="C10" s="1"/>
      <c r="D10" s="1">
        <f t="shared" si="0"/>
        <v>210623.27</v>
      </c>
      <c r="E10" s="1">
        <f t="shared" si="1"/>
        <v>63608.22754</v>
      </c>
      <c r="F10" s="6" t="s">
        <v>12</v>
      </c>
    </row>
    <row r="11" spans="1:6" x14ac:dyDescent="0.2">
      <c r="A11" s="5" t="s">
        <v>7</v>
      </c>
      <c r="B11" s="1">
        <f>505616.62+410000</f>
        <v>915616.62</v>
      </c>
      <c r="C11" s="1"/>
      <c r="D11" s="1">
        <f t="shared" si="0"/>
        <v>915616.62</v>
      </c>
      <c r="E11" s="1">
        <f t="shared" si="1"/>
        <v>276516.21924000001</v>
      </c>
      <c r="F11" s="6" t="s">
        <v>5</v>
      </c>
    </row>
    <row r="12" spans="1:6" x14ac:dyDescent="0.2">
      <c r="A12" s="5" t="s">
        <v>6</v>
      </c>
      <c r="B12" s="2">
        <f>SUM(B4:B11)</f>
        <v>4748011.6399999987</v>
      </c>
      <c r="C12" s="2">
        <f>SUM(C4:C11)</f>
        <v>27596.91</v>
      </c>
      <c r="D12" s="1">
        <f>SUM(D4:D11)</f>
        <v>4720414.7299999995</v>
      </c>
      <c r="E12" s="1">
        <f>SUM(E4:E11)</f>
        <v>1423172.29846</v>
      </c>
      <c r="F12" s="7"/>
    </row>
    <row r="13" spans="1:6" x14ac:dyDescent="0.2">
      <c r="B13" s="8"/>
      <c r="C13" s="8"/>
      <c r="D13" s="8"/>
      <c r="E13" s="8"/>
    </row>
    <row r="14" spans="1:6" x14ac:dyDescent="0.2">
      <c r="B14" s="8"/>
      <c r="E14" s="8"/>
    </row>
    <row r="15" spans="1:6" x14ac:dyDescent="0.2">
      <c r="E15" s="8"/>
    </row>
    <row r="17" spans="2:2" x14ac:dyDescent="0.2">
      <c r="B17" s="8"/>
    </row>
    <row r="18" spans="2:2" x14ac:dyDescent="0.2">
      <c r="B18" s="8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2020-05-11T13:24:01Z</dcterms:created>
  <dcterms:modified xsi:type="dcterms:W3CDTF">2021-04-16T22:00:16Z</dcterms:modified>
</cp:coreProperties>
</file>